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38400" windowHeight="12255"/>
  </bookViews>
  <sheets>
    <sheet name="2021" sheetId="1" r:id="rId1"/>
    <sheet name="2020(이월사업)" sheetId="2" r:id="rId2"/>
  </sheets>
  <definedNames>
    <definedName name="_xlnm._FilterDatabase" localSheetId="1" hidden="1">'2020(이월사업)'!$A$6:$AA$9</definedName>
    <definedName name="_xlnm._FilterDatabase" localSheetId="0" hidden="1">'2021'!$A$5:$AA$242</definedName>
    <definedName name="_xlnm.Print_Area" localSheetId="1">'2020(이월사업)'!$B$1:$AA$9</definedName>
    <definedName name="_xlnm.Print_Area" localSheetId="0">'2021'!$B$1:$AA$243</definedName>
  </definedNames>
  <calcPr calcId="162913"/>
</workbook>
</file>

<file path=xl/calcChain.xml><?xml version="1.0" encoding="utf-8"?>
<calcChain xmlns="http://schemas.openxmlformats.org/spreadsheetml/2006/main">
  <c r="F5" i="1" l="1"/>
  <c r="S5" i="1"/>
  <c r="P227" i="1" l="1"/>
  <c r="I229" i="1"/>
  <c r="I230" i="1"/>
  <c r="P233" i="1" l="1"/>
  <c r="L225" i="1"/>
  <c r="L224" i="1"/>
  <c r="L223" i="1"/>
  <c r="Q242" i="1" l="1"/>
  <c r="P242" i="1"/>
  <c r="L242" i="1"/>
  <c r="Q241" i="1"/>
  <c r="P241" i="1"/>
  <c r="L241" i="1"/>
  <c r="Q240" i="1"/>
  <c r="P240" i="1"/>
  <c r="L240" i="1"/>
  <c r="Q239" i="1"/>
  <c r="P239" i="1"/>
  <c r="L239" i="1"/>
  <c r="Q238" i="1"/>
  <c r="P238" i="1"/>
  <c r="L238" i="1"/>
  <c r="P237" i="1"/>
  <c r="O237" i="1" s="1"/>
  <c r="L237" i="1"/>
  <c r="P236" i="1"/>
  <c r="O236" i="1" s="1"/>
  <c r="L236" i="1"/>
  <c r="Q235" i="1"/>
  <c r="P235" i="1"/>
  <c r="L235" i="1"/>
  <c r="Q234" i="1"/>
  <c r="P234" i="1"/>
  <c r="L234" i="1"/>
  <c r="Q233" i="1"/>
  <c r="O233" i="1" s="1"/>
  <c r="L233" i="1"/>
  <c r="P232" i="1"/>
  <c r="O232" i="1" s="1"/>
  <c r="L232" i="1"/>
  <c r="Q231" i="1"/>
  <c r="P231" i="1"/>
  <c r="L231" i="1"/>
  <c r="Q230" i="1"/>
  <c r="P230" i="1"/>
  <c r="Q229" i="1"/>
  <c r="P229" i="1"/>
  <c r="Q228" i="1"/>
  <c r="P228" i="1"/>
  <c r="O227" i="1"/>
  <c r="Q226" i="1"/>
  <c r="P226" i="1"/>
  <c r="L226" i="1"/>
  <c r="P225" i="1"/>
  <c r="O225" i="1" s="1"/>
  <c r="P224" i="1"/>
  <c r="O224" i="1" s="1"/>
  <c r="P223" i="1"/>
  <c r="O223" i="1" s="1"/>
  <c r="Q222" i="1"/>
  <c r="P222" i="1"/>
  <c r="L222" i="1"/>
  <c r="Q221" i="1"/>
  <c r="P221" i="1"/>
  <c r="L221" i="1"/>
  <c r="O222" i="1" l="1"/>
  <c r="O241" i="1"/>
  <c r="O230" i="1"/>
  <c r="O238" i="1"/>
  <c r="O240" i="1"/>
  <c r="O231" i="1"/>
  <c r="O228" i="1"/>
  <c r="O221" i="1"/>
  <c r="O229" i="1"/>
  <c r="O242" i="1"/>
  <c r="O235" i="1"/>
  <c r="O239" i="1"/>
  <c r="O234" i="1"/>
  <c r="O226" i="1"/>
  <c r="I61" i="1"/>
  <c r="I60" i="1"/>
  <c r="I62" i="1"/>
  <c r="L7" i="1"/>
  <c r="P7" i="1"/>
  <c r="Q7" i="1"/>
  <c r="L8" i="1"/>
  <c r="P8" i="1"/>
  <c r="Q8" i="1"/>
  <c r="L9" i="1"/>
  <c r="P9" i="1"/>
  <c r="Q9" i="1"/>
  <c r="L10" i="1"/>
  <c r="P10" i="1"/>
  <c r="Q10" i="1"/>
  <c r="L11" i="1"/>
  <c r="P11" i="1"/>
  <c r="Q11" i="1"/>
  <c r="L12" i="1"/>
  <c r="P12" i="1"/>
  <c r="Q12" i="1"/>
  <c r="L13" i="1"/>
  <c r="P13" i="1"/>
  <c r="Q13" i="1"/>
  <c r="L14" i="1"/>
  <c r="P14" i="1"/>
  <c r="Q14" i="1"/>
  <c r="L15" i="1"/>
  <c r="P15" i="1"/>
  <c r="Q15" i="1"/>
  <c r="L16" i="1"/>
  <c r="P16" i="1"/>
  <c r="Q16" i="1"/>
  <c r="L17" i="1"/>
  <c r="P17" i="1"/>
  <c r="Q17" i="1"/>
  <c r="L18" i="1"/>
  <c r="P18" i="1"/>
  <c r="Q18" i="1"/>
  <c r="L19" i="1"/>
  <c r="P19" i="1"/>
  <c r="Q19" i="1"/>
  <c r="L20" i="1"/>
  <c r="P20" i="1"/>
  <c r="Q20" i="1"/>
  <c r="L21" i="1"/>
  <c r="P21" i="1"/>
  <c r="Q21" i="1"/>
  <c r="L22" i="1"/>
  <c r="P22" i="1"/>
  <c r="Q22" i="1"/>
  <c r="L23" i="1"/>
  <c r="P23" i="1"/>
  <c r="Q23" i="1"/>
  <c r="L24" i="1"/>
  <c r="P24" i="1"/>
  <c r="Q24" i="1"/>
  <c r="L25" i="1"/>
  <c r="P25" i="1"/>
  <c r="Q25" i="1"/>
  <c r="L26" i="1"/>
  <c r="P26" i="1"/>
  <c r="Q26" i="1"/>
  <c r="L27" i="1"/>
  <c r="P27" i="1"/>
  <c r="Q27" i="1"/>
  <c r="L28" i="1"/>
  <c r="P28" i="1"/>
  <c r="Q28" i="1"/>
  <c r="L29" i="1"/>
  <c r="P29" i="1"/>
  <c r="Q29" i="1"/>
  <c r="L30" i="1"/>
  <c r="P30" i="1"/>
  <c r="Q30" i="1"/>
  <c r="L31" i="1"/>
  <c r="P31" i="1"/>
  <c r="Q31" i="1"/>
  <c r="L32" i="1"/>
  <c r="P32" i="1"/>
  <c r="Q32" i="1"/>
  <c r="L33" i="1"/>
  <c r="P33" i="1"/>
  <c r="Q33" i="1"/>
  <c r="L34" i="1"/>
  <c r="P34" i="1"/>
  <c r="Q34" i="1"/>
  <c r="L35" i="1"/>
  <c r="P35" i="1"/>
  <c r="Q35" i="1"/>
  <c r="P36" i="1"/>
  <c r="Q36" i="1"/>
  <c r="L37" i="1"/>
  <c r="P37" i="1"/>
  <c r="Q37" i="1"/>
  <c r="L38" i="1"/>
  <c r="P38" i="1"/>
  <c r="Q38" i="1"/>
  <c r="L39" i="1"/>
  <c r="P39" i="1"/>
  <c r="Q39" i="1"/>
  <c r="L40" i="1"/>
  <c r="P40" i="1"/>
  <c r="Q40" i="1"/>
  <c r="P41" i="1"/>
  <c r="Q41" i="1"/>
  <c r="L42" i="1"/>
  <c r="P42" i="1"/>
  <c r="Q42" i="1"/>
  <c r="L43" i="1"/>
  <c r="P43" i="1"/>
  <c r="Q43" i="1"/>
  <c r="L44" i="1"/>
  <c r="P44" i="1"/>
  <c r="Q44" i="1"/>
  <c r="L45" i="1"/>
  <c r="P45" i="1"/>
  <c r="Q45" i="1"/>
  <c r="L46" i="1"/>
  <c r="P46" i="1"/>
  <c r="Q46" i="1"/>
  <c r="L47" i="1"/>
  <c r="P47" i="1"/>
  <c r="Q47" i="1"/>
  <c r="L48" i="1"/>
  <c r="P48" i="1"/>
  <c r="Q48" i="1"/>
  <c r="L49" i="1"/>
  <c r="P49" i="1"/>
  <c r="Q49" i="1"/>
  <c r="L50" i="1"/>
  <c r="P50" i="1"/>
  <c r="Q50" i="1"/>
  <c r="L51" i="1"/>
  <c r="P51" i="1"/>
  <c r="Q51" i="1"/>
  <c r="L52" i="1"/>
  <c r="P52" i="1"/>
  <c r="Q52" i="1"/>
  <c r="L53" i="1"/>
  <c r="P53" i="1"/>
  <c r="Q53" i="1"/>
  <c r="L54" i="1"/>
  <c r="P54" i="1"/>
  <c r="Q54" i="1"/>
  <c r="L55" i="1"/>
  <c r="P55" i="1"/>
  <c r="Q55" i="1"/>
  <c r="L56" i="1"/>
  <c r="P56" i="1"/>
  <c r="Q56" i="1"/>
  <c r="L57" i="1"/>
  <c r="P57" i="1"/>
  <c r="Q57" i="1"/>
  <c r="L58" i="1"/>
  <c r="P58" i="1"/>
  <c r="Q58" i="1"/>
  <c r="L59" i="1"/>
  <c r="P59" i="1"/>
  <c r="Q59" i="1"/>
  <c r="P60" i="1"/>
  <c r="Q60" i="1"/>
  <c r="P61" i="1"/>
  <c r="Q61" i="1"/>
  <c r="P62" i="1"/>
  <c r="Q62" i="1"/>
  <c r="L63" i="1"/>
  <c r="P63" i="1"/>
  <c r="Q63" i="1"/>
  <c r="L64" i="1"/>
  <c r="P64" i="1"/>
  <c r="Q64" i="1"/>
  <c r="L65" i="1"/>
  <c r="P65" i="1"/>
  <c r="Q65" i="1"/>
  <c r="L66" i="1"/>
  <c r="P66" i="1"/>
  <c r="Q66" i="1"/>
  <c r="L67" i="1"/>
  <c r="P67" i="1"/>
  <c r="Q67" i="1"/>
  <c r="L68" i="1"/>
  <c r="P68" i="1"/>
  <c r="Q68" i="1"/>
  <c r="L69" i="1"/>
  <c r="P69" i="1"/>
  <c r="Q69" i="1"/>
  <c r="L70" i="1"/>
  <c r="P70" i="1"/>
  <c r="Q70" i="1"/>
  <c r="L71" i="1"/>
  <c r="P71" i="1"/>
  <c r="Q71" i="1"/>
  <c r="L72" i="1"/>
  <c r="P72" i="1"/>
  <c r="Q72" i="1"/>
  <c r="L73" i="1"/>
  <c r="P73" i="1"/>
  <c r="Q73" i="1"/>
  <c r="L74" i="1"/>
  <c r="P74" i="1"/>
  <c r="Q74" i="1"/>
  <c r="L75" i="1"/>
  <c r="P75" i="1"/>
  <c r="Q75" i="1"/>
  <c r="L76" i="1"/>
  <c r="P76" i="1"/>
  <c r="Q76" i="1"/>
  <c r="L77" i="1"/>
  <c r="P77" i="1"/>
  <c r="Q77" i="1"/>
  <c r="L78" i="1"/>
  <c r="P78" i="1"/>
  <c r="Q78" i="1"/>
  <c r="L79" i="1"/>
  <c r="P79" i="1"/>
  <c r="Q79" i="1"/>
  <c r="L80" i="1"/>
  <c r="P80" i="1"/>
  <c r="Q80" i="1"/>
  <c r="L81" i="1"/>
  <c r="P81" i="1"/>
  <c r="Q81" i="1"/>
  <c r="L82" i="1"/>
  <c r="P82" i="1"/>
  <c r="Q82" i="1"/>
  <c r="L83" i="1"/>
  <c r="P83" i="1"/>
  <c r="Q83" i="1"/>
  <c r="L84" i="1"/>
  <c r="P84" i="1"/>
  <c r="Q84" i="1"/>
  <c r="L85" i="1"/>
  <c r="P85" i="1"/>
  <c r="Q85" i="1"/>
  <c r="L86" i="1"/>
  <c r="P86" i="1"/>
  <c r="Q86" i="1"/>
  <c r="L87" i="1"/>
  <c r="P87" i="1"/>
  <c r="Q87" i="1"/>
  <c r="L88" i="1"/>
  <c r="P88" i="1"/>
  <c r="Q88" i="1"/>
  <c r="L89" i="1"/>
  <c r="P89" i="1"/>
  <c r="Q89" i="1"/>
  <c r="L90" i="1"/>
  <c r="P90" i="1"/>
  <c r="Q90" i="1"/>
  <c r="L91" i="1"/>
  <c r="P91" i="1"/>
  <c r="Q91" i="1"/>
  <c r="L92" i="1"/>
  <c r="P92" i="1"/>
  <c r="Q92" i="1"/>
  <c r="L93" i="1"/>
  <c r="P93" i="1"/>
  <c r="Q93" i="1"/>
  <c r="L94" i="1"/>
  <c r="P94" i="1"/>
  <c r="Q94" i="1"/>
  <c r="L95" i="1"/>
  <c r="P95" i="1"/>
  <c r="Q95" i="1"/>
  <c r="L96" i="1"/>
  <c r="P96" i="1"/>
  <c r="Q96" i="1"/>
  <c r="L97" i="1"/>
  <c r="P97" i="1"/>
  <c r="Q97" i="1"/>
  <c r="L98" i="1"/>
  <c r="P98" i="1"/>
  <c r="Q98" i="1"/>
  <c r="L99" i="1"/>
  <c r="P99" i="1"/>
  <c r="Q99" i="1"/>
  <c r="L100" i="1"/>
  <c r="P100" i="1"/>
  <c r="Q100" i="1"/>
  <c r="L101" i="1"/>
  <c r="P101" i="1"/>
  <c r="Q101" i="1"/>
  <c r="L102" i="1"/>
  <c r="P102" i="1"/>
  <c r="Q102" i="1"/>
  <c r="L103" i="1"/>
  <c r="P103" i="1"/>
  <c r="Q103" i="1"/>
  <c r="L104" i="1"/>
  <c r="P104" i="1"/>
  <c r="Q104" i="1"/>
  <c r="L105" i="1"/>
  <c r="P105" i="1"/>
  <c r="Q105" i="1"/>
  <c r="L106" i="1"/>
  <c r="P106" i="1"/>
  <c r="Q106" i="1"/>
  <c r="L107" i="1"/>
  <c r="P107" i="1"/>
  <c r="Q107" i="1"/>
  <c r="L108" i="1"/>
  <c r="P108" i="1"/>
  <c r="Q108" i="1"/>
  <c r="L109" i="1"/>
  <c r="P109" i="1"/>
  <c r="Q109" i="1"/>
  <c r="L110" i="1"/>
  <c r="P110" i="1"/>
  <c r="Q110" i="1"/>
  <c r="L111" i="1"/>
  <c r="P111" i="1"/>
  <c r="Q111" i="1"/>
  <c r="L112" i="1"/>
  <c r="P112" i="1"/>
  <c r="Q112" i="1"/>
  <c r="L113" i="1"/>
  <c r="P113" i="1"/>
  <c r="Q113" i="1"/>
  <c r="L114" i="1"/>
  <c r="P114" i="1"/>
  <c r="Q114" i="1"/>
  <c r="L115" i="1"/>
  <c r="P115" i="1"/>
  <c r="Q115" i="1"/>
  <c r="L116" i="1"/>
  <c r="P116" i="1"/>
  <c r="Q116" i="1"/>
  <c r="L117" i="1"/>
  <c r="P117" i="1"/>
  <c r="Q117" i="1"/>
  <c r="L118" i="1"/>
  <c r="P118" i="1"/>
  <c r="Q118" i="1"/>
  <c r="L119" i="1"/>
  <c r="P119" i="1"/>
  <c r="Q119" i="1"/>
  <c r="L120" i="1"/>
  <c r="P120" i="1"/>
  <c r="Q120" i="1"/>
  <c r="L121" i="1"/>
  <c r="P121" i="1"/>
  <c r="Q121" i="1"/>
  <c r="L122" i="1"/>
  <c r="P122" i="1"/>
  <c r="Q122" i="1"/>
  <c r="L123" i="1"/>
  <c r="P123" i="1"/>
  <c r="Q123" i="1"/>
  <c r="L124" i="1"/>
  <c r="P124" i="1"/>
  <c r="Q124" i="1"/>
  <c r="L125" i="1"/>
  <c r="P125" i="1"/>
  <c r="Q125" i="1"/>
  <c r="L126" i="1"/>
  <c r="P126" i="1"/>
  <c r="Q126" i="1"/>
  <c r="L127" i="1"/>
  <c r="P127" i="1"/>
  <c r="Q127" i="1"/>
  <c r="L128" i="1"/>
  <c r="P128" i="1"/>
  <c r="Q128" i="1"/>
  <c r="L129" i="1"/>
  <c r="P129" i="1"/>
  <c r="Q129" i="1"/>
  <c r="L130" i="1"/>
  <c r="P130" i="1"/>
  <c r="Q130" i="1"/>
  <c r="L131" i="1"/>
  <c r="P131" i="1"/>
  <c r="Q131" i="1"/>
  <c r="L132" i="1"/>
  <c r="P132" i="1"/>
  <c r="Q132" i="1"/>
  <c r="L133" i="1"/>
  <c r="P133" i="1"/>
  <c r="Q133" i="1"/>
  <c r="L134" i="1"/>
  <c r="P134" i="1"/>
  <c r="Q134" i="1"/>
  <c r="L135" i="1"/>
  <c r="P135" i="1"/>
  <c r="Q135" i="1"/>
  <c r="L136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L146" i="1"/>
  <c r="P146" i="1"/>
  <c r="Q146" i="1"/>
  <c r="L147" i="1"/>
  <c r="P147" i="1"/>
  <c r="Q147" i="1"/>
  <c r="L148" i="1"/>
  <c r="P148" i="1"/>
  <c r="Q148" i="1"/>
  <c r="L149" i="1"/>
  <c r="P149" i="1"/>
  <c r="Q149" i="1"/>
  <c r="L150" i="1"/>
  <c r="P150" i="1"/>
  <c r="Q150" i="1"/>
  <c r="L151" i="1"/>
  <c r="P151" i="1"/>
  <c r="Q151" i="1"/>
  <c r="L152" i="1"/>
  <c r="P152" i="1"/>
  <c r="Q152" i="1"/>
  <c r="L153" i="1"/>
  <c r="P153" i="1"/>
  <c r="Q153" i="1"/>
  <c r="L154" i="1"/>
  <c r="P154" i="1"/>
  <c r="L155" i="1"/>
  <c r="P155" i="1"/>
  <c r="Q155" i="1"/>
  <c r="L156" i="1"/>
  <c r="P156" i="1"/>
  <c r="Q156" i="1"/>
  <c r="L157" i="1"/>
  <c r="P157" i="1"/>
  <c r="L158" i="1"/>
  <c r="P158" i="1"/>
  <c r="Q158" i="1"/>
  <c r="L159" i="1"/>
  <c r="P159" i="1"/>
  <c r="Q159" i="1"/>
  <c r="L160" i="1"/>
  <c r="P160" i="1"/>
  <c r="Q160" i="1"/>
  <c r="L161" i="1"/>
  <c r="P161" i="1"/>
  <c r="Q161" i="1"/>
  <c r="L162" i="1"/>
  <c r="P162" i="1"/>
  <c r="Q162" i="1"/>
  <c r="L163" i="1"/>
  <c r="P163" i="1"/>
  <c r="Q163" i="1"/>
  <c r="L164" i="1"/>
  <c r="P164" i="1"/>
  <c r="Q164" i="1"/>
  <c r="L165" i="1"/>
  <c r="P165" i="1"/>
  <c r="Q165" i="1"/>
  <c r="L166" i="1"/>
  <c r="P166" i="1"/>
  <c r="Q166" i="1"/>
  <c r="L167" i="1"/>
  <c r="P167" i="1"/>
  <c r="Q167" i="1"/>
  <c r="L168" i="1"/>
  <c r="P168" i="1"/>
  <c r="O168" i="1" s="1"/>
  <c r="L169" i="1"/>
  <c r="P169" i="1"/>
  <c r="Q169" i="1"/>
  <c r="L170" i="1"/>
  <c r="P170" i="1"/>
  <c r="Q170" i="1"/>
  <c r="L171" i="1"/>
  <c r="P171" i="1"/>
  <c r="Q171" i="1"/>
  <c r="L172" i="1"/>
  <c r="P172" i="1"/>
  <c r="Q172" i="1"/>
  <c r="L173" i="1"/>
  <c r="P173" i="1"/>
  <c r="Q173" i="1"/>
  <c r="L174" i="1"/>
  <c r="P174" i="1"/>
  <c r="Q174" i="1"/>
  <c r="L175" i="1"/>
  <c r="P175" i="1"/>
  <c r="Q175" i="1"/>
  <c r="L176" i="1"/>
  <c r="P176" i="1"/>
  <c r="Q176" i="1"/>
  <c r="L177" i="1"/>
  <c r="P177" i="1"/>
  <c r="Q177" i="1"/>
  <c r="L178" i="1"/>
  <c r="P178" i="1"/>
  <c r="Q178" i="1"/>
  <c r="L179" i="1"/>
  <c r="P179" i="1"/>
  <c r="Q179" i="1"/>
  <c r="L180" i="1"/>
  <c r="P180" i="1"/>
  <c r="Q180" i="1"/>
  <c r="L181" i="1"/>
  <c r="P181" i="1"/>
  <c r="Q181" i="1"/>
  <c r="L182" i="1"/>
  <c r="P182" i="1"/>
  <c r="Q182" i="1"/>
  <c r="L183" i="1"/>
  <c r="P183" i="1"/>
  <c r="Q183" i="1"/>
  <c r="L184" i="1"/>
  <c r="P184" i="1"/>
  <c r="Q184" i="1"/>
  <c r="L185" i="1"/>
  <c r="P185" i="1"/>
  <c r="Q185" i="1"/>
  <c r="L186" i="1"/>
  <c r="P186" i="1"/>
  <c r="Q186" i="1"/>
  <c r="L187" i="1"/>
  <c r="P187" i="1"/>
  <c r="Q187" i="1"/>
  <c r="L188" i="1"/>
  <c r="P188" i="1"/>
  <c r="Q188" i="1"/>
  <c r="L189" i="1"/>
  <c r="P189" i="1"/>
  <c r="Q189" i="1"/>
  <c r="L190" i="1"/>
  <c r="P190" i="1"/>
  <c r="Q190" i="1"/>
  <c r="L191" i="1"/>
  <c r="P191" i="1"/>
  <c r="Q191" i="1"/>
  <c r="L192" i="1"/>
  <c r="P192" i="1"/>
  <c r="Q192" i="1"/>
  <c r="L193" i="1"/>
  <c r="P193" i="1"/>
  <c r="Q193" i="1"/>
  <c r="L194" i="1"/>
  <c r="P194" i="1"/>
  <c r="Q194" i="1"/>
  <c r="L195" i="1"/>
  <c r="P195" i="1"/>
  <c r="Q195" i="1"/>
  <c r="L196" i="1"/>
  <c r="P196" i="1"/>
  <c r="Q196" i="1"/>
  <c r="L197" i="1"/>
  <c r="P197" i="1"/>
  <c r="Q197" i="1"/>
  <c r="L198" i="1"/>
  <c r="P198" i="1"/>
  <c r="Q198" i="1"/>
  <c r="L199" i="1"/>
  <c r="P199" i="1"/>
  <c r="Q199" i="1"/>
  <c r="L200" i="1"/>
  <c r="P200" i="1"/>
  <c r="Q200" i="1"/>
  <c r="L201" i="1"/>
  <c r="P201" i="1"/>
  <c r="Q201" i="1"/>
  <c r="L202" i="1"/>
  <c r="P202" i="1"/>
  <c r="Q202" i="1"/>
  <c r="L203" i="1"/>
  <c r="P203" i="1"/>
  <c r="Q203" i="1"/>
  <c r="L204" i="1"/>
  <c r="P204" i="1"/>
  <c r="Q204" i="1"/>
  <c r="L205" i="1"/>
  <c r="P205" i="1"/>
  <c r="Q205" i="1"/>
  <c r="L206" i="1"/>
  <c r="P206" i="1"/>
  <c r="Q206" i="1"/>
  <c r="L207" i="1"/>
  <c r="P207" i="1"/>
  <c r="Q207" i="1"/>
  <c r="L208" i="1"/>
  <c r="P208" i="1"/>
  <c r="Q208" i="1"/>
  <c r="L209" i="1"/>
  <c r="P209" i="1"/>
  <c r="Q209" i="1"/>
  <c r="L210" i="1"/>
  <c r="P210" i="1"/>
  <c r="Q210" i="1"/>
  <c r="L211" i="1"/>
  <c r="P211" i="1"/>
  <c r="Q211" i="1"/>
  <c r="L212" i="1"/>
  <c r="P212" i="1"/>
  <c r="Q212" i="1"/>
  <c r="L213" i="1"/>
  <c r="P213" i="1"/>
  <c r="L214" i="1"/>
  <c r="P214" i="1"/>
  <c r="Q214" i="1"/>
  <c r="L215" i="1"/>
  <c r="P215" i="1"/>
  <c r="Q215" i="1"/>
  <c r="L216" i="1"/>
  <c r="P216" i="1"/>
  <c r="Q216" i="1"/>
  <c r="L217" i="1"/>
  <c r="P217" i="1"/>
  <c r="Q217" i="1"/>
  <c r="L218" i="1"/>
  <c r="P218" i="1"/>
  <c r="Q218" i="1"/>
  <c r="L219" i="1"/>
  <c r="P219" i="1"/>
  <c r="Q219" i="1"/>
  <c r="L220" i="1"/>
  <c r="P220" i="1"/>
  <c r="Q220" i="1"/>
  <c r="P6" i="1"/>
  <c r="Q6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O144" i="1" l="1"/>
  <c r="O198" i="1"/>
  <c r="O188" i="1"/>
  <c r="O186" i="1"/>
  <c r="O180" i="1"/>
  <c r="O134" i="1"/>
  <c r="O132" i="1"/>
  <c r="O128" i="1"/>
  <c r="O126" i="1"/>
  <c r="O122" i="1"/>
  <c r="O120" i="1"/>
  <c r="O116" i="1"/>
  <c r="O114" i="1"/>
  <c r="O110" i="1"/>
  <c r="O108" i="1"/>
  <c r="O90" i="1"/>
  <c r="O80" i="1"/>
  <c r="O72" i="1"/>
  <c r="O68" i="1"/>
  <c r="O59" i="1"/>
  <c r="O57" i="1"/>
  <c r="O51" i="1"/>
  <c r="O218" i="1"/>
  <c r="O216" i="1"/>
  <c r="O33" i="1"/>
  <c r="O21" i="1"/>
  <c r="O15" i="1"/>
  <c r="O11" i="1"/>
  <c r="O164" i="1"/>
  <c r="O162" i="1"/>
  <c r="O176" i="1"/>
  <c r="O170" i="1"/>
  <c r="O208" i="1"/>
  <c r="O190" i="1"/>
  <c r="O184" i="1"/>
  <c r="O154" i="1"/>
  <c r="O148" i="1"/>
  <c r="O100" i="1"/>
  <c r="O94" i="1"/>
  <c r="O82" i="1"/>
  <c r="O43" i="1"/>
  <c r="O34" i="1"/>
  <c r="O32" i="1"/>
  <c r="O28" i="1"/>
  <c r="O26" i="1"/>
  <c r="O20" i="1"/>
  <c r="O217" i="1"/>
  <c r="O211" i="1"/>
  <c r="O199" i="1"/>
  <c r="O181" i="1"/>
  <c r="O175" i="1"/>
  <c r="O163" i="1"/>
  <c r="O157" i="1"/>
  <c r="O145" i="1"/>
  <c r="O127" i="1"/>
  <c r="O121" i="1"/>
  <c r="O109" i="1"/>
  <c r="O103" i="1"/>
  <c r="O73" i="1"/>
  <c r="O67" i="1"/>
  <c r="O52" i="1"/>
  <c r="O46" i="1"/>
  <c r="O64" i="1"/>
  <c r="O16" i="1"/>
  <c r="O209" i="1"/>
  <c r="O195" i="1"/>
  <c r="O191" i="1"/>
  <c r="O159" i="1"/>
  <c r="O153" i="1"/>
  <c r="O149" i="1"/>
  <c r="O143" i="1"/>
  <c r="O99" i="1"/>
  <c r="O83" i="1"/>
  <c r="O48" i="1"/>
  <c r="O29" i="1"/>
  <c r="O203" i="1"/>
  <c r="O197" i="1"/>
  <c r="O189" i="1"/>
  <c r="O171" i="1"/>
  <c r="O155" i="1"/>
  <c r="O141" i="1"/>
  <c r="O135" i="1"/>
  <c r="O117" i="1"/>
  <c r="O95" i="1"/>
  <c r="O89" i="1"/>
  <c r="O81" i="1"/>
  <c r="O63" i="1"/>
  <c r="O50" i="1"/>
  <c r="O42" i="1"/>
  <c r="O202" i="1"/>
  <c r="O172" i="1"/>
  <c r="O136" i="1"/>
  <c r="O76" i="1"/>
  <c r="O40" i="1"/>
  <c r="O14" i="1"/>
  <c r="O213" i="1"/>
  <c r="O207" i="1"/>
  <c r="O161" i="1"/>
  <c r="O137" i="1"/>
  <c r="O107" i="1"/>
  <c r="O101" i="1"/>
  <c r="O87" i="1"/>
  <c r="O66" i="1"/>
  <c r="O30" i="1"/>
  <c r="O24" i="1"/>
  <c r="O212" i="1"/>
  <c r="O185" i="1"/>
  <c r="O156" i="1"/>
  <c r="O131" i="1"/>
  <c r="O104" i="1"/>
  <c r="O75" i="1"/>
  <c r="O45" i="1"/>
  <c r="O31" i="1"/>
  <c r="O8" i="1"/>
  <c r="O179" i="1"/>
  <c r="O173" i="1"/>
  <c r="O150" i="1"/>
  <c r="O69" i="1"/>
  <c r="O39" i="1"/>
  <c r="O25" i="1"/>
  <c r="O219" i="1"/>
  <c r="O194" i="1"/>
  <c r="O192" i="1"/>
  <c r="O167" i="1"/>
  <c r="O165" i="1"/>
  <c r="O140" i="1"/>
  <c r="O138" i="1"/>
  <c r="O130" i="1"/>
  <c r="O113" i="1"/>
  <c r="O111" i="1"/>
  <c r="O86" i="1"/>
  <c r="O84" i="1"/>
  <c r="O56" i="1"/>
  <c r="O54" i="1"/>
  <c r="O19" i="1"/>
  <c r="O17" i="1"/>
  <c r="O13" i="1"/>
  <c r="O210" i="1"/>
  <c r="O183" i="1"/>
  <c r="O158" i="1"/>
  <c r="O129" i="1"/>
  <c r="O10" i="1"/>
  <c r="O206" i="1"/>
  <c r="O200" i="1"/>
  <c r="O152" i="1"/>
  <c r="O125" i="1"/>
  <c r="O98" i="1"/>
  <c r="O92" i="1"/>
  <c r="O71" i="1"/>
  <c r="O37" i="1"/>
  <c r="O23" i="1"/>
  <c r="O215" i="1"/>
  <c r="O182" i="1"/>
  <c r="O118" i="1"/>
  <c r="O105" i="1"/>
  <c r="O91" i="1"/>
  <c r="O78" i="1"/>
  <c r="O102" i="1"/>
  <c r="O77" i="1"/>
  <c r="O47" i="1"/>
  <c r="O35" i="1"/>
  <c r="O6" i="1"/>
  <c r="O204" i="1"/>
  <c r="O177" i="1"/>
  <c r="O146" i="1"/>
  <c r="O123" i="1"/>
  <c r="O119" i="1"/>
  <c r="O96" i="1"/>
  <c r="O65" i="1"/>
  <c r="O220" i="1"/>
  <c r="O201" i="1"/>
  <c r="O193" i="1"/>
  <c r="O174" i="1"/>
  <c r="O166" i="1"/>
  <c r="O147" i="1"/>
  <c r="O139" i="1"/>
  <c r="O112" i="1"/>
  <c r="O93" i="1"/>
  <c r="O85" i="1"/>
  <c r="O55" i="1"/>
  <c r="O22" i="1"/>
  <c r="O12" i="1"/>
  <c r="O214" i="1"/>
  <c r="O205" i="1"/>
  <c r="O196" i="1"/>
  <c r="O187" i="1"/>
  <c r="O178" i="1"/>
  <c r="O169" i="1"/>
  <c r="O160" i="1"/>
  <c r="O151" i="1"/>
  <c r="O142" i="1"/>
  <c r="O133" i="1"/>
  <c r="O124" i="1"/>
  <c r="O115" i="1"/>
  <c r="O106" i="1"/>
  <c r="O97" i="1"/>
  <c r="O88" i="1"/>
  <c r="O79" i="1"/>
  <c r="O74" i="1"/>
  <c r="O70" i="1"/>
  <c r="O58" i="1"/>
  <c r="O53" i="1"/>
  <c r="O49" i="1"/>
  <c r="O44" i="1"/>
  <c r="O38" i="1"/>
  <c r="O27" i="1"/>
  <c r="O18" i="1"/>
  <c r="O9" i="1"/>
  <c r="O7" i="1"/>
  <c r="B22" i="1" l="1"/>
  <c r="B23" i="1"/>
  <c r="B28" i="1" l="1"/>
  <c r="B30" i="1"/>
  <c r="B27" i="1"/>
  <c r="B25" i="1"/>
  <c r="B17" i="1"/>
  <c r="B16" i="1"/>
  <c r="B15" i="1"/>
  <c r="B19" i="1"/>
  <c r="B18" i="1"/>
  <c r="B20" i="1"/>
  <c r="B12" i="1"/>
  <c r="B11" i="1"/>
  <c r="B13" i="1"/>
  <c r="B9" i="1"/>
  <c r="B10" i="1"/>
  <c r="B216" i="1" l="1"/>
  <c r="B217" i="1"/>
  <c r="L8" i="2" l="1"/>
  <c r="L7" i="2"/>
  <c r="AA5" i="1" l="1"/>
  <c r="E5" i="1"/>
  <c r="B139" i="1" l="1"/>
  <c r="B9" i="2" l="1"/>
  <c r="B8" i="2"/>
  <c r="B7" i="2"/>
  <c r="Q9" i="2" l="1"/>
  <c r="P9" i="2"/>
  <c r="L9" i="2"/>
  <c r="L6" i="2" s="1"/>
  <c r="I9" i="2"/>
  <c r="I6" i="2" s="1"/>
  <c r="Q8" i="2"/>
  <c r="P8" i="2"/>
  <c r="Q7" i="2"/>
  <c r="Q6" i="2" s="1"/>
  <c r="P7" i="2"/>
  <c r="N6" i="2"/>
  <c r="M6" i="2"/>
  <c r="K6" i="2"/>
  <c r="J6" i="2"/>
  <c r="O9" i="2" l="1"/>
  <c r="O8" i="2"/>
  <c r="O7" i="2"/>
  <c r="P6" i="2"/>
  <c r="B204" i="1"/>
  <c r="B205" i="1"/>
  <c r="B206" i="1"/>
  <c r="B207" i="1"/>
  <c r="B208" i="1"/>
  <c r="B209" i="1"/>
  <c r="B210" i="1"/>
  <c r="B211" i="1"/>
  <c r="B212" i="1"/>
  <c r="B213" i="1"/>
  <c r="B214" i="1"/>
  <c r="B215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29" i="1"/>
  <c r="B26" i="1"/>
  <c r="B24" i="1"/>
  <c r="B21" i="1"/>
  <c r="B14" i="1"/>
  <c r="B8" i="1"/>
  <c r="B7" i="1"/>
  <c r="B6" i="1"/>
  <c r="O6" i="2" l="1"/>
  <c r="I6" i="1"/>
  <c r="Q5" i="1" l="1"/>
  <c r="J5" i="1" l="1"/>
  <c r="K5" i="1"/>
  <c r="M5" i="1"/>
  <c r="N5" i="1"/>
  <c r="P5" i="1"/>
  <c r="L6" i="1"/>
  <c r="O5" i="1" l="1"/>
  <c r="L5" i="1"/>
  <c r="I5" i="1"/>
</calcChain>
</file>

<file path=xl/sharedStrings.xml><?xml version="1.0" encoding="utf-8"?>
<sst xmlns="http://schemas.openxmlformats.org/spreadsheetml/2006/main" count="3071" uniqueCount="673">
  <si>
    <t>부서명</t>
  </si>
  <si>
    <t>2019</t>
  </si>
  <si>
    <t>잔액</t>
    <phoneticPr fontId="19" type="noConversion"/>
  </si>
  <si>
    <t>회계
년도</t>
    <phoneticPr fontId="19" type="noConversion"/>
  </si>
  <si>
    <t>보조사업자</t>
    <phoneticPr fontId="19" type="noConversion"/>
  </si>
  <si>
    <t>계</t>
    <phoneticPr fontId="19" type="noConversion"/>
  </si>
  <si>
    <t>보조금</t>
    <phoneticPr fontId="19" type="noConversion"/>
  </si>
  <si>
    <t>자부담</t>
    <phoneticPr fontId="19" type="noConversion"/>
  </si>
  <si>
    <t>계</t>
    <phoneticPr fontId="19" type="noConversion"/>
  </si>
  <si>
    <t>자부담</t>
    <phoneticPr fontId="19" type="noConversion"/>
  </si>
  <si>
    <t>보조사업명</t>
    <phoneticPr fontId="19" type="noConversion"/>
  </si>
  <si>
    <t>집행액</t>
    <phoneticPr fontId="19" type="noConversion"/>
  </si>
  <si>
    <t>점수</t>
    <phoneticPr fontId="19" type="noConversion"/>
  </si>
  <si>
    <t>등급</t>
    <phoneticPr fontId="19" type="noConversion"/>
  </si>
  <si>
    <t>연번</t>
    <phoneticPr fontId="19" type="noConversion"/>
  </si>
  <si>
    <t>계</t>
    <phoneticPr fontId="19" type="noConversion"/>
  </si>
  <si>
    <t>최종예산액(추경포함)</t>
    <phoneticPr fontId="19" type="noConversion"/>
  </si>
  <si>
    <t>비고
(기타 부서의견)</t>
    <phoneticPr fontId="19" type="noConversion"/>
  </si>
  <si>
    <t>세출예산 부기명</t>
    <phoneticPr fontId="19" type="noConversion"/>
  </si>
  <si>
    <t>2019회계연도 지방보조사업 성과평가 대상 및 평가결과 총괄표</t>
    <phoneticPr fontId="19" type="noConversion"/>
  </si>
  <si>
    <t>당초 예산편성와 본 성과평가 시 보조금
심의요청서 상에 별도 사업명을 기재,
세출예산 부기명과 동일 시는 -&gt; "좌동"</t>
    <phoneticPr fontId="19" type="noConversion"/>
  </si>
  <si>
    <t>세부사업명</t>
    <phoneticPr fontId="19" type="noConversion"/>
  </si>
  <si>
    <t>통계목명</t>
    <phoneticPr fontId="19" type="noConversion"/>
  </si>
  <si>
    <t>3년 지속사업
유지필요성
평가대상여부</t>
    <phoneticPr fontId="19" type="noConversion"/>
  </si>
  <si>
    <t>범죄피해자 지원센터 운영</t>
  </si>
  <si>
    <t>국민·사회단체 활성화 지원</t>
  </si>
  <si>
    <t>1차 사업부서 평가결과</t>
    <phoneticPr fontId="19" type="noConversion"/>
  </si>
  <si>
    <t>2차 예산부서 평가결과</t>
    <phoneticPr fontId="19" type="noConversion"/>
  </si>
  <si>
    <t>심의위원회 평가결과</t>
    <phoneticPr fontId="19" type="noConversion"/>
  </si>
  <si>
    <t>원안
가결</t>
    <phoneticPr fontId="19" type="noConversion"/>
  </si>
  <si>
    <t>수정
가결</t>
    <phoneticPr fontId="19" type="noConversion"/>
  </si>
  <si>
    <t>유지
필요성</t>
    <phoneticPr fontId="19" type="noConversion"/>
  </si>
  <si>
    <t>유지
필요성</t>
    <phoneticPr fontId="19" type="noConversion"/>
  </si>
  <si>
    <t>2020회계연도 지방보조사업 성과(유지필요성)평가 대상사업 및 평가결과 총괄표</t>
    <phoneticPr fontId="19" type="noConversion"/>
  </si>
  <si>
    <t>2018
평가</t>
    <phoneticPr fontId="19" type="noConversion"/>
  </si>
  <si>
    <t>2019
평가</t>
    <phoneticPr fontId="19" type="noConversion"/>
  </si>
  <si>
    <t>소통감사담당관</t>
  </si>
  <si>
    <t>민간경상사업보조
(307-02)</t>
    <phoneticPr fontId="28" type="noConversion"/>
  </si>
  <si>
    <t>○범죄피해자 지원센터 운영</t>
  </si>
  <si>
    <t>총무과</t>
  </si>
  <si>
    <t>주민자율방범대 운영지원</t>
  </si>
  <si>
    <t>민간행사사업보조
(307-04)</t>
    <phoneticPr fontId="28" type="noConversion"/>
  </si>
  <si>
    <t>○태백시 자율방범대 직무경진대회</t>
    <phoneticPr fontId="28" type="noConversion"/>
  </si>
  <si>
    <t>○새마을회 사업지원(3개 사업)</t>
    <phoneticPr fontId="28" type="noConversion"/>
  </si>
  <si>
    <t>○바르게살기협의회 사업지원(4개 사업)</t>
    <phoneticPr fontId="28" type="noConversion"/>
  </si>
  <si>
    <t>○한국자유총연맹 태백시지회 사업지원(7개 사업)</t>
    <phoneticPr fontId="28" type="noConversion"/>
  </si>
  <si>
    <t>○대한적십자봉사회 태백지회 사업지원(3개 사업)</t>
    <phoneticPr fontId="28" type="noConversion"/>
  </si>
  <si>
    <t>○행정동우회 사업지원(2개 사업)</t>
    <phoneticPr fontId="28" type="noConversion"/>
  </si>
  <si>
    <t>○민주평화통일 자문회의(3개 사업)</t>
    <phoneticPr fontId="28" type="noConversion"/>
  </si>
  <si>
    <t>○재향군인회 태백지회(2개 사업)</t>
    <phoneticPr fontId="28" type="noConversion"/>
  </si>
  <si>
    <t>민간단체법정운영비보조
(307-03)</t>
    <phoneticPr fontId="28" type="noConversion"/>
  </si>
  <si>
    <t>○새마을회 운영지원</t>
  </si>
  <si>
    <t>○바르게살기 운영지원</t>
  </si>
  <si>
    <t>○한국자유총연맹 운영지원</t>
  </si>
  <si>
    <t>○민주평화통일자문회의 운영지원</t>
  </si>
  <si>
    <t>○재향군인회 운영지원</t>
  </si>
  <si>
    <t>주민자치위원 역량강화</t>
  </si>
  <si>
    <t>○주민자치협의회 워크숍 개최</t>
  </si>
  <si>
    <t>자원봉사센터 운영 지원</t>
  </si>
  <si>
    <t>사회복지시설법정운영비보조
(307-10)</t>
    <phoneticPr fontId="28" type="noConversion"/>
  </si>
  <si>
    <t>○자원봉사센터 운영지원</t>
    <phoneticPr fontId="28" type="noConversion"/>
  </si>
  <si>
    <t>자원봉사센터사업 운영 지원</t>
  </si>
  <si>
    <t>사회복지사업보조
(307-11)</t>
    <phoneticPr fontId="28" type="noConversion"/>
  </si>
  <si>
    <t>○자원봉사센터 사업운영 지원</t>
  </si>
  <si>
    <t>자원봉사센터 사무장비구입</t>
  </si>
  <si>
    <t>민간자본사업보조(자체재원)
(402-01)</t>
    <phoneticPr fontId="28" type="noConversion"/>
  </si>
  <si>
    <t>○자원봉사센터 사무장비구입</t>
    <phoneticPr fontId="28" type="noConversion"/>
  </si>
  <si>
    <t>민원교통과</t>
  </si>
  <si>
    <t>대중교통시설 개선지원</t>
  </si>
  <si>
    <t>○대중교통 거리질서 확립 및 행사지원</t>
  </si>
  <si>
    <t>평생교육과</t>
  </si>
  <si>
    <t>작은 도서관 운영</t>
  </si>
  <si>
    <t>○작은 도서관 운영</t>
  </si>
  <si>
    <t>일자리경제과</t>
  </si>
  <si>
    <t>○지역주도형 청년일자리사업(자체)</t>
  </si>
  <si>
    <t>지역 노사민정 협력활성화</t>
  </si>
  <si>
    <t>○산재장애인 사회참여사업 보조</t>
  </si>
  <si>
    <t>○찾아가는 노동법교육지원</t>
  </si>
  <si>
    <t>○노사민정 화합 결의대회</t>
  </si>
  <si>
    <t>전통시장 이용 활성화</t>
  </si>
  <si>
    <t>○전통시장 고객편의시설 관리(2개소)</t>
  </si>
  <si>
    <t>전통시장 안전관리 지원</t>
  </si>
  <si>
    <t>○전통시장 안전요원 배치(자체)</t>
  </si>
  <si>
    <t>태백으뜸산품지정업체 지원</t>
  </si>
  <si>
    <t>○태백으뜸산품 지정업체 포장비 지원</t>
  </si>
  <si>
    <t>중소기업 활성화 지원</t>
  </si>
  <si>
    <t>○박람회 참가지원</t>
  </si>
  <si>
    <t>○등록공장 물류고용보조금 지원(자체)</t>
  </si>
  <si>
    <t>탄광지역 역사 포럼 행사 지원</t>
  </si>
  <si>
    <t>○탄광지역 역사 포럼 행사 지원</t>
  </si>
  <si>
    <t>주민생활지원과</t>
  </si>
  <si>
    <t>지역자활센터 운영(국비)</t>
  </si>
  <si>
    <t>○지역자활센터 운영(자체)</t>
  </si>
  <si>
    <t>사회복지협의회 지원</t>
  </si>
  <si>
    <t>○태백사회복지대회 지원</t>
  </si>
  <si>
    <t>○사회복지협의회 운영(자체)</t>
  </si>
  <si>
    <t>지역사회보장협의체 운영</t>
  </si>
  <si>
    <t>○지역사회보장협의체 활성화(운영비 및 인건비)[자체]</t>
  </si>
  <si>
    <t>지역사회복지대회 지원</t>
  </si>
  <si>
    <t>○지역사회보장협의체 지역대회</t>
  </si>
  <si>
    <t>보건복지전달체계 지원사업</t>
  </si>
  <si>
    <t>○반지-씽씽 종합돌봄체계 운영</t>
  </si>
  <si>
    <t>푸드뱅크 운영 지원</t>
  </si>
  <si>
    <t>국가유공자 지원</t>
  </si>
  <si>
    <t>○국가유공단체 사업활동보조(8개소)</t>
  </si>
  <si>
    <t>○국가유공단체 운영비 및 인건비(8개소)</t>
  </si>
  <si>
    <t>현충일 행사</t>
  </si>
  <si>
    <t>○현충일 행사 유가족 및 참가자 급식 지원</t>
  </si>
  <si>
    <t>사회복지과</t>
  </si>
  <si>
    <t>사회복지사업 운영 활성화</t>
  </si>
  <si>
    <t>○장애인단체 운영비(2개단체)</t>
  </si>
  <si>
    <t>○태백 며느리축제</t>
  </si>
  <si>
    <t>○장애인단체 복지증진사업(7개단체 14개사업)</t>
  </si>
  <si>
    <t>○여성단체협의회 복지증진사업(2개사업)</t>
  </si>
  <si>
    <t>○청소년활동 진흥사업(3개단체 3개사업)</t>
  </si>
  <si>
    <t>○지역아동센터 진흥사업(2개사업)</t>
  </si>
  <si>
    <t>노후 사회참여 프로그램 지원</t>
  </si>
  <si>
    <t>○노인교실 및 경로대학 운영지원(자체)</t>
  </si>
  <si>
    <t>경로식당 무료급식</t>
  </si>
  <si>
    <t>○경로식당 무료급식</t>
  </si>
  <si>
    <t>저소득 재가노인 식사배달사업</t>
  </si>
  <si>
    <t>○저소득 재가노인 식사배달(100명) 평일</t>
  </si>
  <si>
    <t>○저소득 재가노인 식사배달(100명) 휴일</t>
  </si>
  <si>
    <t>경로당 운영 활성화 지원</t>
  </si>
  <si>
    <t>○경로당 순회 프로그램 관리(자체)</t>
  </si>
  <si>
    <t>○경로당 순회 프로그램 관리자지원(자체)</t>
  </si>
  <si>
    <t>재가노인복지시설 운영지원</t>
  </si>
  <si>
    <t>○재가노인시설 운영지원(인건비)</t>
  </si>
  <si>
    <t>○재가노인시설 운영지원(운영비)</t>
  </si>
  <si>
    <t>○재가복지사업(효돌이사업)</t>
  </si>
  <si>
    <t>노인종합복지관 운영</t>
  </si>
  <si>
    <t>○노인복지관 운영지원(인건비)</t>
  </si>
  <si>
    <t>○노인복지관 운영지원(운영비)</t>
  </si>
  <si>
    <t>○노인복지관 사업지원</t>
  </si>
  <si>
    <t>○노인복지관 시설장비유지비</t>
  </si>
  <si>
    <t>노인일자리 창출 지원</t>
  </si>
  <si>
    <t>○노인일자리사업 운영 인건비(1명)</t>
  </si>
  <si>
    <t>시니어클럽 설치 운영</t>
  </si>
  <si>
    <t>○시니어클럽 운영(인건비)</t>
  </si>
  <si>
    <t>○시니어클럽 운영(운영비)</t>
  </si>
  <si>
    <t>노인회 지회 운영</t>
  </si>
  <si>
    <t>○노인회 지회 인건비 보조(2명)</t>
  </si>
  <si>
    <t>○노인회 지회 운영비 보조</t>
  </si>
  <si>
    <t>○강원어르신 한마당축제 참가 지원</t>
  </si>
  <si>
    <t>경로당 냉.난방비 및 양곡비</t>
  </si>
  <si>
    <t>○경로당 냉.난방비 지원(자체)</t>
  </si>
  <si>
    <t>장애인의날 행사</t>
  </si>
  <si>
    <t>○제40회 장애인의 날 행사</t>
  </si>
  <si>
    <t>장애인단체 행사지원</t>
  </si>
  <si>
    <t>○제25회 장애인 하계캠프 참가</t>
  </si>
  <si>
    <t>○강원도 시각장애인 한마음 캠프</t>
  </si>
  <si>
    <t>○태백시 장애인단체 총연합회 하계 수련회</t>
  </si>
  <si>
    <t>○한국 장애인정보화협회 하계 수련회</t>
  </si>
  <si>
    <t>장애인 가족 지원</t>
  </si>
  <si>
    <t>○장애인 가족 지원사업 추진</t>
  </si>
  <si>
    <t>진폐재해 복지증진 지원 사업</t>
  </si>
  <si>
    <t>○광산진폐권익연대 태백시지부 상담사업</t>
  </si>
  <si>
    <t>○진폐재해자를 위한 이동서비스 제공(2개단체)</t>
  </si>
  <si>
    <t>○진폐재해단체 상담사업 지원</t>
  </si>
  <si>
    <t>장애인복지관 운영지원</t>
  </si>
  <si>
    <t>○장애인 종합복지관 관리운영비</t>
  </si>
  <si>
    <t>○장애인 종합복지관 시설유지비</t>
  </si>
  <si>
    <t>○장애인 종합복지관 사업비</t>
  </si>
  <si>
    <t>장애인직업재활시설 운영지원</t>
  </si>
  <si>
    <t>○장애인근로사업장 운영지원(인건비)</t>
  </si>
  <si>
    <t>○장애인근로사업장 운영지원(운영비)</t>
  </si>
  <si>
    <t>○장애인보호작업장 운영지원(인건비)</t>
  </si>
  <si>
    <t>○장애인보호작업장 운영지원(운영비)</t>
  </si>
  <si>
    <t>장애인특별운송사업 지원</t>
  </si>
  <si>
    <t>○장애인 특별 운송사업(인건비)</t>
  </si>
  <si>
    <t>○특별운송사업비(차량비)</t>
  </si>
  <si>
    <t>장애인 지역사회재활시설 운영지원</t>
  </si>
  <si>
    <t>○수어통역센터 운영지원(인건비)</t>
  </si>
  <si>
    <t>○수어통역센터 운영지원(운영비)</t>
  </si>
  <si>
    <t>○태백이동지원센터 운영지원(인건비)</t>
  </si>
  <si>
    <t>○태백이동지원센터 운영지원(운영비)</t>
  </si>
  <si>
    <t>○장애인주간보호센터 운영지원(인건비)</t>
  </si>
  <si>
    <t>○장애인주간보호센터 운영비</t>
  </si>
  <si>
    <t>장애인 민원봉사실운영 지원</t>
  </si>
  <si>
    <t>○장애인 종합상담실 운영지원(시비추가)</t>
  </si>
  <si>
    <t>개인운영신고시설 지원</t>
  </si>
  <si>
    <t>○개인운영신고시설 인건비 2명(자체)</t>
  </si>
  <si>
    <t>장애인편의시설지원센터 운영</t>
  </si>
  <si>
    <t>○장애인 편의시실지원센터 운영</t>
  </si>
  <si>
    <t>다문화가족 행사 지원</t>
  </si>
  <si>
    <t>○다문화가족 어울한마당 행사</t>
  </si>
  <si>
    <t>결혼이민자 직업교육 지원</t>
  </si>
  <si>
    <t>○결혼이민자 직업교육 지원</t>
  </si>
  <si>
    <t>다문화가족 행복나눔 문화탐방지원</t>
  </si>
  <si>
    <t>○다문화가족 행복나눔 문화탐방지원</t>
  </si>
  <si>
    <t>다문화자녀 찾아가는 책읽어주기 지원</t>
  </si>
  <si>
    <t>○다문화자녀 찾아가는 책 읽어주기지원</t>
  </si>
  <si>
    <t>보육시설 운영수준 향상 지원</t>
  </si>
  <si>
    <t>○벽지어린이집 운영비 지원</t>
  </si>
  <si>
    <t>보육시설 종사자 처우개선 지원</t>
  </si>
  <si>
    <t>○민간 가정어린이집 취사부 인건비 지원</t>
  </si>
  <si>
    <t>○어린이집 보육교사 장기근속수당 지원</t>
  </si>
  <si>
    <t>○민간가정어린이집 퇴직적립금 지원</t>
  </si>
  <si>
    <t>누리과정 보육료 지원</t>
  </si>
  <si>
    <t>○누리과정 특별활동비 지원</t>
  </si>
  <si>
    <t>어린이집 급간식비 지원</t>
  </si>
  <si>
    <t>○어린이집 급간식비 지원</t>
  </si>
  <si>
    <t>어린이집 장난감 소독비 지원</t>
  </si>
  <si>
    <t>○어린이집 장난감 소독비 지원</t>
  </si>
  <si>
    <t>어린이집 환경정비 지원</t>
  </si>
  <si>
    <t>○보육시설 환경정비 보조</t>
  </si>
  <si>
    <t>공립어린이집 차량구입비 지원</t>
  </si>
  <si>
    <t>○공립어린이집 차량구입비 지원(2개소)</t>
  </si>
  <si>
    <t>아동복지시설 지원</t>
  </si>
  <si>
    <t>○아동복지시설 종사자 처우개선비(지역아동센터)</t>
  </si>
  <si>
    <t>지역아동센터 운영 활성화 지원</t>
  </si>
  <si>
    <t>○지역아동센터 추가운영비 지원(전액시비)</t>
  </si>
  <si>
    <t>다함께돌봄센터 운영 지원</t>
  </si>
  <si>
    <t>○다함께돌봄센터 추가운영비 지원(자체)</t>
  </si>
  <si>
    <t>청소년 활동 지원</t>
  </si>
  <si>
    <t>○청소년 어울마당 운영</t>
  </si>
  <si>
    <t>문화관광과</t>
  </si>
  <si>
    <t>자연유산 민속행사 지원(한강발원제)</t>
  </si>
  <si>
    <t>○자연유산 민속행사지원(한강발원제)(자체)</t>
  </si>
  <si>
    <t>태백 민속예술단 운영지원</t>
  </si>
  <si>
    <t>○갈풀썰이 및 사시랭이 계승보존</t>
  </si>
  <si>
    <t>제29회 강원민속예술축제</t>
  </si>
  <si>
    <t>○제29회 강원민속예술축제</t>
  </si>
  <si>
    <t>문화예술활동 활성화</t>
  </si>
  <si>
    <t>○한예총 태백지부 운영비 보조</t>
    <phoneticPr fontId="28" type="noConversion"/>
  </si>
  <si>
    <t>○민예총 태백지부 인건비 보조</t>
    <phoneticPr fontId="28" type="noConversion"/>
  </si>
  <si>
    <t>태백문화원 지원 및 육성</t>
  </si>
  <si>
    <t>○문화원 운영비</t>
  </si>
  <si>
    <t>시민초청 합창연주회</t>
  </si>
  <si>
    <t>○시민초청 합창연주회</t>
  </si>
  <si>
    <t>시민을 위한 주말문화행사</t>
  </si>
  <si>
    <t>○시민을 위한 주말 문화예술행사</t>
  </si>
  <si>
    <t>태백예술제</t>
  </si>
  <si>
    <t>○태백예술제</t>
  </si>
  <si>
    <t>스포츠레저과</t>
  </si>
  <si>
    <t>체육회 운영 지원</t>
  </si>
  <si>
    <t>○태백시체육회 급여</t>
  </si>
  <si>
    <t>○컴퓨터 구입</t>
  </si>
  <si>
    <t>엘리트체육 활성화 지원</t>
  </si>
  <si>
    <t>○체육진흥비</t>
  </si>
  <si>
    <t>○체육진흥 급식비</t>
  </si>
  <si>
    <t>전국 및 도단위 엘리트체육대회 참가</t>
  </si>
  <si>
    <t>○엘리트체육대회 참가</t>
  </si>
  <si>
    <t>강원도민체전 참가</t>
  </si>
  <si>
    <t>○제56회 강원도민체전 참가</t>
  </si>
  <si>
    <t>태백산배 전국 남여 중고 배구대회</t>
  </si>
  <si>
    <t>○2021 태백산배 전국 남여 중고 배구대회</t>
  </si>
  <si>
    <t>○제32회 문화체육관광부장관기 전국 남여 중고 태권도대회</t>
  </si>
  <si>
    <t>태백산기 전국 종합 핸드볼대회</t>
  </si>
  <si>
    <t>○제18회 태백산기 전국 종합 핸드볼대회</t>
  </si>
  <si>
    <t>전국 추계 대학축구 연맹전</t>
  </si>
  <si>
    <t>○제57회 전국 추계 대학축구 연맹전</t>
  </si>
  <si>
    <t>태백리틀챔피언스 디비전컵 축구대회</t>
  </si>
  <si>
    <t>○2021 태백 리틀챔피언스 축구대회</t>
  </si>
  <si>
    <t>태백산컵 SBS 여자프로볼링 대회</t>
  </si>
  <si>
    <t>○2021 태백산컵 SBS 여자 프로볼링대회</t>
  </si>
  <si>
    <t>전국 단체대항 태권도대회</t>
  </si>
  <si>
    <t>○제51회 대한태권도협회장기 전국 단체대항 태권도대회</t>
  </si>
  <si>
    <t>전국 1,2학년 전국대학축구연맹전</t>
  </si>
  <si>
    <t>○전국 1,2학년 대학축구연맹전</t>
  </si>
  <si>
    <t>2021 제51회 중부지역 궁도대회</t>
  </si>
  <si>
    <t>○제51회 중부지역 궁도대회</t>
  </si>
  <si>
    <t>2021 춘계 초중고 유도 연맹전</t>
  </si>
  <si>
    <t>○2021 춘계 초중고 유도 연맹전</t>
  </si>
  <si>
    <t>○ 강원 학생 유도대회 겸 제50회 전국 소년체육대회 1차 선발전</t>
  </si>
  <si>
    <t>○2021 제1회 태백시장배 전국 리틀야구대회</t>
  </si>
  <si>
    <t xml:space="preserve">2021 태권도 국가대표 선발 예선대회 </t>
  </si>
  <si>
    <t>○2021 태권도 국가대표 선발 예선대회</t>
  </si>
  <si>
    <t xml:space="preserve">2021 하계 전국 실업유도 선수권 대회 </t>
  </si>
  <si>
    <t>○2021 하계 전국 실업유도 선수권 대회</t>
  </si>
  <si>
    <t xml:space="preserve">2021 추계 전국 남·녀 대학 유도연맹전 </t>
  </si>
  <si>
    <t>○2021 추계 전국 남·녀 대학 유도연맹전</t>
  </si>
  <si>
    <t>○2021 대한 태권도협회장배 전국 태권도 품새 선수권대회</t>
  </si>
  <si>
    <t>○2021 전국 대학핸드볼 통합리그 1차, 2차 파이널 대회</t>
  </si>
  <si>
    <t>○2021 태백기 우수 리틀팀 초청야구대회</t>
  </si>
  <si>
    <t>태백시 LPBA 챔피언십</t>
  </si>
  <si>
    <t>○태백시 LPBA 챔피언십</t>
  </si>
  <si>
    <t>생활체육지도자 배치</t>
  </si>
  <si>
    <t>○생활체육지도자 배치</t>
    <phoneticPr fontId="28" type="noConversion"/>
  </si>
  <si>
    <t>어르신 체육활동 지원</t>
  </si>
  <si>
    <t>○어르신 체육활동 지원</t>
    <phoneticPr fontId="28" type="noConversion"/>
  </si>
  <si>
    <t>강원도 어르신 생활체육대회 참가</t>
  </si>
  <si>
    <t>○강원도 어르신 생활체육대회 출전</t>
  </si>
  <si>
    <t>생활체육 프로그램 운영</t>
  </si>
  <si>
    <t>○장애인생활체육 프로그램 운영</t>
  </si>
  <si>
    <t>강원도민생활체육대회 참가</t>
  </si>
  <si>
    <t>○강원도민 생활체육대회 출전</t>
  </si>
  <si>
    <t>○강원도 장애인생활체육대회 출전</t>
  </si>
  <si>
    <t>유소년 체육교실 운영</t>
  </si>
  <si>
    <t>○스키교실</t>
  </si>
  <si>
    <t>○축구교실</t>
  </si>
  <si>
    <t>○바둑교실</t>
  </si>
  <si>
    <t>전국 및 도단위 생활체육대회</t>
  </si>
  <si>
    <t>○전국 및 도단위 생활체육대회 참가</t>
  </si>
  <si>
    <t>장애인 생활체육대회</t>
  </si>
  <si>
    <t>○장애인 생활체육대회 참가</t>
  </si>
  <si>
    <t>전국협회장기 축구대회 출전</t>
  </si>
  <si>
    <t>○전국협회장기 축구대회 출전</t>
  </si>
  <si>
    <t>태백시 사랑나눔 스키캠프</t>
  </si>
  <si>
    <t>○태백시 사랑나눔 스키캠프</t>
  </si>
  <si>
    <t>태백 스포츠클럽 운영</t>
  </si>
  <si>
    <t>○스포츠클럽 운영</t>
  </si>
  <si>
    <t>시장기 생활체육대회</t>
  </si>
  <si>
    <t>○태백시장기 등 생활체육대회 개최</t>
  </si>
  <si>
    <t>태백산 산상바둑대회</t>
  </si>
  <si>
    <t>○태백산 산상바둑대회 개최</t>
  </si>
  <si>
    <t>태백시장배 강원도 그라운드 골프대회</t>
  </si>
  <si>
    <t>○태백시장배 강원도 그라운드 골프대회 개최</t>
  </si>
  <si>
    <t>태백산배 전국동호인 테니스대회</t>
  </si>
  <si>
    <t>○태백산배 전국동호인 테니스대회 개최</t>
  </si>
  <si>
    <t>태백산배 전국동호인 배드민턴대회</t>
  </si>
  <si>
    <t>○태백산배 전국동호인 배드민턴대회 개최</t>
  </si>
  <si>
    <t>태백산배 전국동호인 족구대회</t>
  </si>
  <si>
    <t>○태백산배 전국동호인 족구대회 개최</t>
  </si>
  <si>
    <t>삼일절기념 건강달리기대회</t>
  </si>
  <si>
    <t>○삼일절기념 건강달리기대회 개최</t>
  </si>
  <si>
    <t>○양대강발원지잇기 건강달리기대회 개최</t>
  </si>
  <si>
    <t>고원산소길 시민 건강 걷기대회</t>
  </si>
  <si>
    <t>○고원산소길 시민 건강 걷기대회</t>
  </si>
  <si>
    <t>태백산배 생활체육 탁구대회</t>
  </si>
  <si>
    <t>○태백산배 생활체육 탁구대회 개최</t>
  </si>
  <si>
    <t>태백산컵 전국동호인 클럽축구대회</t>
  </si>
  <si>
    <t>○태백산컵 전국동호인 클럽축구대회 개최</t>
  </si>
  <si>
    <t>전국(프로,아마추어) 3C 당구대회</t>
  </si>
  <si>
    <t>○태백산배 전국 3C 당구대회</t>
  </si>
  <si>
    <t>○2021년 강원도 산악연맹 등산대회 개최</t>
  </si>
  <si>
    <t>○제28회 강원도협회장기 생활체육 탁구대회 개최</t>
  </si>
  <si>
    <t>○제3회 도지사기 강원도 파크골프대회 개최</t>
  </si>
  <si>
    <t>○제27회 강원도협회장기 게이트볼대회 개최</t>
  </si>
  <si>
    <t>○2021년 태백 모터스포츠 페스티벌 개최</t>
  </si>
  <si>
    <t>협회장기 강원도 바둑대회</t>
  </si>
  <si>
    <t>○제9회 강원도협회장기 바둑대회</t>
  </si>
  <si>
    <t>여성종합체육대회</t>
  </si>
  <si>
    <t>○여성종합체육대회</t>
  </si>
  <si>
    <t>태백시장배 모터스포츠 대회</t>
  </si>
  <si>
    <t>○태백시장배 모터스포츠 대회</t>
  </si>
  <si>
    <t>태백 아이리그</t>
  </si>
  <si>
    <t>○태백 아이리그</t>
  </si>
  <si>
    <t>태백산배 강원도 파크골프 대회</t>
  </si>
  <si>
    <t>○태백산배 강원도 파크골프대회</t>
  </si>
  <si>
    <t>○대한체육회장기 전국 생활체육 야구대회</t>
  </si>
  <si>
    <t>백두대간기 강원도 클럽대항 축구대회</t>
  </si>
  <si>
    <t>○백두대간기 강원도 클럽대항 축구대회</t>
  </si>
  <si>
    <t xml:space="preserve">태백 트랙 페스티벌 </t>
  </si>
  <si>
    <t>○2021 태백 트랙페스티벌</t>
  </si>
  <si>
    <t>재난관리과</t>
  </si>
  <si>
    <t>지역소방지원</t>
  </si>
  <si>
    <t>○의용소방대 시민안전지킴이 사업</t>
  </si>
  <si>
    <t>도시재생과</t>
  </si>
  <si>
    <t>황지 도시재생 현장지원센터 운영</t>
  </si>
  <si>
    <t>○주민공모사업 지원비</t>
  </si>
  <si>
    <t>장성 도시재생 뉴딜사업 지원</t>
  </si>
  <si>
    <t>Eco job city 태백 도시재생 뉴딜사업</t>
  </si>
  <si>
    <t>도시 취약지구 생활여건 개조사업</t>
  </si>
  <si>
    <t>○주택정비지원사업(소도)</t>
  </si>
  <si>
    <t>환경과</t>
  </si>
  <si>
    <t>환경단체 육성</t>
  </si>
  <si>
    <t>○청소.환경분야 민간경상사업보조</t>
  </si>
  <si>
    <t>○태백지속가능발전협의회 법정운영비 보조</t>
  </si>
  <si>
    <t>건축지적과</t>
  </si>
  <si>
    <t>공동주택 주거지원</t>
  </si>
  <si>
    <t>○공동주택 지원</t>
  </si>
  <si>
    <t>보건소</t>
  </si>
  <si>
    <t>취약지 응급의료기관 운영지원</t>
  </si>
  <si>
    <t>○지역응급의료기관 지원사업</t>
  </si>
  <si>
    <t>농업기술센터</t>
  </si>
  <si>
    <t>농업인 화합과 성과의 장</t>
  </si>
  <si>
    <t>○농업인 화합과 성과의 장</t>
  </si>
  <si>
    <t>농촌마을 공동체사업 지원</t>
  </si>
  <si>
    <t>○농촌마을 공동체사업 지원</t>
  </si>
  <si>
    <t>지역 소득작목 육성</t>
  </si>
  <si>
    <t>○산채류 재배농가 지원</t>
  </si>
  <si>
    <t>○버섯재배 전업농가 지원</t>
  </si>
  <si>
    <t>유망작목 비닐하우스 지원사업</t>
  </si>
  <si>
    <t>○유망작목 비닐하우스 지원 사업</t>
  </si>
  <si>
    <t>농특산물 유통관리 운영</t>
  </si>
  <si>
    <t>○푸드박람회 부스 지원</t>
  </si>
  <si>
    <t>농업인 교육 및 단체 육성</t>
  </si>
  <si>
    <t>○태백시 농업인 화합한마당 행사지원</t>
  </si>
  <si>
    <t>소득작목 경쟁력 향상 기반지원</t>
  </si>
  <si>
    <t>○사과 품질향상 자재지원</t>
  </si>
  <si>
    <t>○태백오미자 소득안정화</t>
  </si>
  <si>
    <t>○친환경 농자재 지원</t>
  </si>
  <si>
    <t>산란계농가 난좌구입 지원</t>
  </si>
  <si>
    <t>○산란계농가 난좌구입 지원</t>
  </si>
  <si>
    <t>꿀벌사육농가 경영안정 지원</t>
  </si>
  <si>
    <t>○양봉기자재 지원사업</t>
  </si>
  <si>
    <t>축산농가 경영개선 지원사업</t>
  </si>
  <si>
    <t>○HACCP 및 등급율향상 지원</t>
  </si>
  <si>
    <t>○축산농가 도우미지원</t>
  </si>
  <si>
    <t>재해대비 축산시설 구조개선 지원사업</t>
  </si>
  <si>
    <t>○가뭄대비 급수시설 지원(자체)</t>
  </si>
  <si>
    <t>축산농가 톱밥 지원</t>
  </si>
  <si>
    <t>○축산농가 톱밥지원</t>
  </si>
  <si>
    <t>가축분뇨 퇴액비시설(자체)</t>
  </si>
  <si>
    <t>○가축분뇨 퇴액비시설(자체)</t>
  </si>
  <si>
    <t>태백한우 명품화사업</t>
  </si>
  <si>
    <t>○송아지 생산장려 사료 지원사업</t>
  </si>
  <si>
    <t>○한우등록 지원사업</t>
  </si>
  <si>
    <t>○한우정액대 지원사업</t>
  </si>
  <si>
    <t>○인공수정료 지원사업</t>
  </si>
  <si>
    <t>조사료 재배 생산비 지원</t>
  </si>
  <si>
    <t>○조사료 재배 생산비 지원</t>
  </si>
  <si>
    <t>지역주도형 청년일자리사업
(지역정착지원형)</t>
    <phoneticPr fontId="19" type="noConversion"/>
  </si>
  <si>
    <t>(단위: 천원)</t>
    <phoneticPr fontId="19" type="noConversion"/>
  </si>
  <si>
    <t>2021회계연도 지방보조사업 성과(유지필요성)평가 대상사업 및 평가결과 총괄표</t>
    <phoneticPr fontId="19" type="noConversion"/>
  </si>
  <si>
    <t>노인의 날 기념 및 
강원어르신 한마당 축제</t>
    <phoneticPr fontId="19" type="noConversion"/>
  </si>
  <si>
    <t>문화체육관광부장관기 
전국 남여 중고 태권도대회</t>
    <phoneticPr fontId="19" type="noConversion"/>
  </si>
  <si>
    <t>2021 강원 학생 유도대회
(제50회 전국 소년체전 1차 선발전)</t>
    <phoneticPr fontId="19" type="noConversion"/>
  </si>
  <si>
    <t>2021 제1회 태백산배 
전국 리틀야구대회</t>
    <phoneticPr fontId="19" type="noConversion"/>
  </si>
  <si>
    <t xml:space="preserve">2021 대한 태권도협회장배 
전국 태권도 품새 선수권 대회 </t>
    <phoneticPr fontId="19" type="noConversion"/>
  </si>
  <si>
    <t>2021 전국 대학핸드볼 통합리그 
1차, 2차 파이널 대회</t>
    <phoneticPr fontId="19" type="noConversion"/>
  </si>
  <si>
    <t>2021 태백기 
우수 리틀팀 초청 야구대회</t>
    <phoneticPr fontId="19" type="noConversion"/>
  </si>
  <si>
    <t>양대강발원지잇기 
시민건강달리기 대회</t>
    <phoneticPr fontId="19" type="noConversion"/>
  </si>
  <si>
    <t>제9회 강원도 산악연맹 회장기 
등산대회</t>
    <phoneticPr fontId="19" type="noConversion"/>
  </si>
  <si>
    <t>제28회 강원도협회장배 
생활체육 탁구대회</t>
    <phoneticPr fontId="19" type="noConversion"/>
  </si>
  <si>
    <t>제3회 도지사기 
강원도 파크골프 대회 개최</t>
    <phoneticPr fontId="19" type="noConversion"/>
  </si>
  <si>
    <t>제27회 강원도협회장기 
게이트볼대회 개최</t>
    <phoneticPr fontId="19" type="noConversion"/>
  </si>
  <si>
    <t>2021년 태백 모터스포츠 
페스티벌 개최</t>
    <phoneticPr fontId="19" type="noConversion"/>
  </si>
  <si>
    <t>대한체육회장기 
전국 생활체육 야구대회</t>
    <phoneticPr fontId="19" type="noConversion"/>
  </si>
  <si>
    <t>일자리경제과</t>
    <phoneticPr fontId="19" type="noConversion"/>
  </si>
  <si>
    <t>광업소 사택 주거환경개선</t>
    <phoneticPr fontId="19" type="noConversion"/>
  </si>
  <si>
    <t>민간자본사업보조
(402-01)</t>
    <phoneticPr fontId="19" type="noConversion"/>
  </si>
  <si>
    <t>○상철암아파트 지붕보수</t>
    <phoneticPr fontId="19" type="noConversion"/>
  </si>
  <si>
    <t>광업소사택 주거환경 개선사업</t>
    <phoneticPr fontId="19" type="noConversion"/>
  </si>
  <si>
    <t>대한석탄공사</t>
    <phoneticPr fontId="19" type="noConversion"/>
  </si>
  <si>
    <t>○경동아파트 지붕보수</t>
    <phoneticPr fontId="19" type="noConversion"/>
  </si>
  <si>
    <t>㈜경동 상덕광업소</t>
    <phoneticPr fontId="19" type="noConversion"/>
  </si>
  <si>
    <t>청년 농업인 힐링사업 기반조성</t>
    <phoneticPr fontId="19" type="noConversion"/>
  </si>
  <si>
    <t>○청년 농업인 힐링사업 기반 조성</t>
    <phoneticPr fontId="19" type="noConversion"/>
  </si>
  <si>
    <t>청년 농업인 힐링사업 기반 조성</t>
    <phoneticPr fontId="19" type="noConversion"/>
  </si>
  <si>
    <t>* 2020회계연도 지방보조금 성과평가 미실시(이월사업)</t>
    <phoneticPr fontId="19" type="noConversion"/>
  </si>
  <si>
    <t>부(2020~)</t>
    <phoneticPr fontId="19" type="noConversion"/>
  </si>
  <si>
    <t>부
(2019 평가)</t>
    <phoneticPr fontId="19" type="noConversion"/>
  </si>
  <si>
    <t>부
(2020 평가)</t>
    <phoneticPr fontId="19" type="noConversion"/>
  </si>
  <si>
    <t>부(2021~)</t>
    <phoneticPr fontId="19" type="noConversion"/>
  </si>
  <si>
    <t>부(2020~)</t>
    <phoneticPr fontId="19" type="noConversion"/>
  </si>
  <si>
    <t>여</t>
    <phoneticPr fontId="19" type="noConversion"/>
  </si>
  <si>
    <t>여</t>
    <phoneticPr fontId="19" type="noConversion"/>
  </si>
  <si>
    <t>○푸드뱅크 사업 지원</t>
    <phoneticPr fontId="19" type="noConversion"/>
  </si>
  <si>
    <t>부
(2020 평가)</t>
    <phoneticPr fontId="19" type="noConversion"/>
  </si>
  <si>
    <t>부
(2019 평가)</t>
    <phoneticPr fontId="19" type="noConversion"/>
  </si>
  <si>
    <t>여</t>
    <phoneticPr fontId="19" type="noConversion"/>
  </si>
  <si>
    <t>부
(2019 평가)</t>
    <phoneticPr fontId="19" type="noConversion"/>
  </si>
  <si>
    <t>부(2020~)</t>
    <phoneticPr fontId="19" type="noConversion"/>
  </si>
  <si>
    <t>2020
평가</t>
    <phoneticPr fontId="19" type="noConversion"/>
  </si>
  <si>
    <t>부(2021~)</t>
    <phoneticPr fontId="19" type="noConversion"/>
  </si>
  <si>
    <t>부(2021~)</t>
  </si>
  <si>
    <t>여</t>
    <phoneticPr fontId="19" type="noConversion"/>
  </si>
  <si>
    <t>부(2021~)</t>
    <phoneticPr fontId="19" type="noConversion"/>
  </si>
  <si>
    <t>부(2020~)</t>
    <phoneticPr fontId="19" type="noConversion"/>
  </si>
  <si>
    <t>부
(2020 평가)</t>
    <phoneticPr fontId="19" type="noConversion"/>
  </si>
  <si>
    <t>부</t>
    <phoneticPr fontId="19" type="noConversion"/>
  </si>
  <si>
    <t>부(2020 
사업 미실시)</t>
  </si>
  <si>
    <t>부(2020 
사업 미실시)</t>
    <phoneticPr fontId="19" type="noConversion"/>
  </si>
  <si>
    <t>좌동</t>
    <phoneticPr fontId="19" type="noConversion"/>
  </si>
  <si>
    <t>강원도모범운전자회 태백시지회</t>
  </si>
  <si>
    <t>매우 우수</t>
  </si>
  <si>
    <t>해당없음</t>
    <phoneticPr fontId="19" type="noConversion"/>
  </si>
  <si>
    <t>취약지 응급의료기관 운영지원</t>
    <phoneticPr fontId="19" type="noConversion"/>
  </si>
  <si>
    <t>근로복지공단
태백병원</t>
    <phoneticPr fontId="19" type="noConversion"/>
  </si>
  <si>
    <t>함태연립 외 14개</t>
    <phoneticPr fontId="19" type="noConversion"/>
  </si>
  <si>
    <t>(사)범죄피해자
지원센터</t>
    <phoneticPr fontId="19" type="noConversion"/>
  </si>
  <si>
    <t>2021년 작은도서관
운영지원 사업</t>
    <phoneticPr fontId="19" type="noConversion"/>
  </si>
  <si>
    <t xml:space="preserve">태백희망의문고 외
3개 </t>
    <phoneticPr fontId="19" type="noConversion"/>
  </si>
  <si>
    <t>매우
우수</t>
  </si>
  <si>
    <t>매우
우수</t>
    <phoneticPr fontId="19" type="noConversion"/>
  </si>
  <si>
    <t>해당없음</t>
  </si>
  <si>
    <t>해당없음</t>
    <phoneticPr fontId="19" type="noConversion"/>
  </si>
  <si>
    <t>좌동</t>
  </si>
  <si>
    <t>좌동</t>
    <phoneticPr fontId="19" type="noConversion"/>
  </si>
  <si>
    <t>(사)석탄산업전사추모 및 성역화추진위원회</t>
    <phoneticPr fontId="19" type="noConversion"/>
  </si>
  <si>
    <t>도심에 자연을 심다
-분재거리 조성</t>
    <phoneticPr fontId="19" type="noConversion"/>
  </si>
  <si>
    <t>태백시민 
기후 헤쳐나가기 프로젝트</t>
    <phoneticPr fontId="19" type="noConversion"/>
  </si>
  <si>
    <t>태백지속가능발전
협의회</t>
    <phoneticPr fontId="19" type="noConversion"/>
  </si>
  <si>
    <t>NGO태백
환경보호연합</t>
    <phoneticPr fontId="19" type="noConversion"/>
  </si>
  <si>
    <t>(사)환경보호국민
운동본부 태백지회</t>
    <phoneticPr fontId="19" type="noConversion"/>
  </si>
  <si>
    <t>맑은 물, 마실 수 있는 물 보존을 위한 개선 및 
교육, 홍보실천 캠페인 전개하는 환경보호사업</t>
    <phoneticPr fontId="19" type="noConversion"/>
  </si>
  <si>
    <t>우수</t>
    <phoneticPr fontId="19" type="noConversion"/>
  </si>
  <si>
    <t>우수</t>
    <phoneticPr fontId="19" type="noConversion"/>
  </si>
  <si>
    <t>태백시체육회</t>
    <phoneticPr fontId="19" type="noConversion"/>
  </si>
  <si>
    <t>제56회 강원도민체전 참가</t>
  </si>
  <si>
    <t>2021 태백산배 전국 남녀 중고 배구대회</t>
  </si>
  <si>
    <t>제32회 문화체육관광부장관기 전국 남녀 중고 태권도대회</t>
  </si>
  <si>
    <t>2021 춘계 초중고 유도연맹전</t>
  </si>
  <si>
    <t>강원 학생 유도대회 겸 제50회 전국 소년체육대회 1차 선발전</t>
  </si>
  <si>
    <t>2021 국가대표 선발 예선대회</t>
  </si>
  <si>
    <t>2021 대한태권도협회장배 전국 태권도 품새 선수권대회</t>
  </si>
  <si>
    <t>2021 전국 대학핸드볼 통합리그</t>
  </si>
  <si>
    <t>2021 태백산배 전국 리틀야구 초청대회</t>
  </si>
  <si>
    <t>태백유도스포츠클럽 운영</t>
  </si>
  <si>
    <t>2021 전국 및 도단위 
엘리트체육대회 참가</t>
    <phoneticPr fontId="19" type="noConversion"/>
  </si>
  <si>
    <t>제18회 태백산기 
전국 종합 핸드볼대회</t>
    <phoneticPr fontId="19" type="noConversion"/>
  </si>
  <si>
    <t>제57회 전국 
추계 대학축구연맹전</t>
    <phoneticPr fontId="19" type="noConversion"/>
  </si>
  <si>
    <t>2021 태백 리틀챔피언스 
디비전컵 축구대회</t>
    <phoneticPr fontId="19" type="noConversion"/>
  </si>
  <si>
    <t>태백산컵 SBS 여자 
프로볼링대회</t>
    <phoneticPr fontId="19" type="noConversion"/>
  </si>
  <si>
    <t>제51회 대한태권도협회장기 
전국 단체대항 태권도대회</t>
    <phoneticPr fontId="19" type="noConversion"/>
  </si>
  <si>
    <t>제16회 1,2학년 전국 
대학축구연맹전</t>
    <phoneticPr fontId="19" type="noConversion"/>
  </si>
  <si>
    <t>제1회 태백시장기 
전국 리틀야구대회</t>
    <phoneticPr fontId="19" type="noConversion"/>
  </si>
  <si>
    <t>2021 하계 전국 실업 유도 
선수권대회</t>
    <phoneticPr fontId="19" type="noConversion"/>
  </si>
  <si>
    <t>2021 추계 전국 남녀 대학 
유도연맹전</t>
    <phoneticPr fontId="19" type="noConversion"/>
  </si>
  <si>
    <t>에버콜라겐 LPBA 챔피언십 
@태백</t>
    <phoneticPr fontId="19" type="noConversion"/>
  </si>
  <si>
    <t>보통</t>
    <phoneticPr fontId="19" type="noConversion"/>
  </si>
  <si>
    <t>코로나19로 
사업미실시</t>
    <phoneticPr fontId="19" type="noConversion"/>
  </si>
  <si>
    <t>-</t>
    <phoneticPr fontId="19" type="noConversion"/>
  </si>
  <si>
    <t>태서식품 외 43개소</t>
  </si>
  <si>
    <t>황지자유시장조합
장성중앙시장조합</t>
  </si>
  <si>
    <t>산재장애인 사회참여 교육</t>
  </si>
  <si>
    <t>찾아가는 노동법 교육</t>
  </si>
  <si>
    <t>한국노총강원태백지역지부</t>
  </si>
  <si>
    <t>태백상공회의소</t>
  </si>
  <si>
    <t>태백시 노사민정 
한마음 화합 다짐대회</t>
    <phoneticPr fontId="19" type="noConversion"/>
  </si>
  <si>
    <t>(사)한국산재장애인협회 
강원도협회 태백시지회</t>
    <phoneticPr fontId="19" type="noConversion"/>
  </si>
  <si>
    <t>㈜태서식품 외 20</t>
    <phoneticPr fontId="19" type="noConversion"/>
  </si>
  <si>
    <t>(주)강원건설 외 2</t>
    <phoneticPr fontId="19" type="noConversion"/>
  </si>
  <si>
    <t>태백골김치 외 26</t>
    <phoneticPr fontId="19" type="noConversion"/>
  </si>
  <si>
    <t>유지</t>
    <phoneticPr fontId="19" type="noConversion"/>
  </si>
  <si>
    <t>우수</t>
  </si>
  <si>
    <t>국민·사회단체 활성화 지원</t>
    <phoneticPr fontId="19" type="noConversion"/>
  </si>
  <si>
    <t>주민자치 워크숍</t>
    <phoneticPr fontId="19" type="noConversion"/>
  </si>
  <si>
    <t>주민자치협의회</t>
    <phoneticPr fontId="19" type="noConversion"/>
  </si>
  <si>
    <t>자원봉사센터 운영비</t>
    <phoneticPr fontId="19" type="noConversion"/>
  </si>
  <si>
    <t>태백시자원봉사센터</t>
    <phoneticPr fontId="19" type="noConversion"/>
  </si>
  <si>
    <t>자원봉사센터 사업비</t>
    <phoneticPr fontId="19" type="noConversion"/>
  </si>
  <si>
    <t>사무장비 구입비</t>
    <phoneticPr fontId="19" type="noConversion"/>
  </si>
  <si>
    <t>대한민국재향군인회태백시회</t>
    <phoneticPr fontId="19" type="noConversion"/>
  </si>
  <si>
    <t>2021년 안보견학</t>
    <phoneticPr fontId="19" type="noConversion"/>
  </si>
  <si>
    <t>제69주년 재향군인의 날 행사</t>
    <phoneticPr fontId="19" type="noConversion"/>
  </si>
  <si>
    <t>사무국운영 관리비 및 인건비</t>
    <phoneticPr fontId="19" type="noConversion"/>
  </si>
  <si>
    <t>태백시 새마을회</t>
    <phoneticPr fontId="19" type="noConversion"/>
  </si>
  <si>
    <t>한국자유총연맹 운영비</t>
    <phoneticPr fontId="19" type="noConversion"/>
  </si>
  <si>
    <t>민주평화통일자문회의 운영비</t>
    <phoneticPr fontId="19" type="noConversion"/>
  </si>
  <si>
    <t>민주평화통일자문회의 태백시협의회</t>
    <phoneticPr fontId="19" type="noConversion"/>
  </si>
  <si>
    <t>태백시 자율방범대 직무경진대회</t>
    <phoneticPr fontId="19" type="noConversion"/>
  </si>
  <si>
    <t>새마을 생명살림 123운동</t>
    <phoneticPr fontId="19" type="noConversion"/>
  </si>
  <si>
    <t>사랑의 김치나누기 사업</t>
    <phoneticPr fontId="19" type="noConversion"/>
  </si>
  <si>
    <t>2021 태백시 새마을평가대회</t>
    <phoneticPr fontId="19" type="noConversion"/>
  </si>
  <si>
    <t>8개동 특화사업</t>
    <phoneticPr fontId="19" type="noConversion"/>
  </si>
  <si>
    <t>여성회 운영사업</t>
    <phoneticPr fontId="19" type="noConversion"/>
  </si>
  <si>
    <t>전국 회원대회 참가</t>
    <phoneticPr fontId="19" type="noConversion"/>
  </si>
  <si>
    <t>회원대회 및 성과보고 대회</t>
    <phoneticPr fontId="19" type="noConversion"/>
  </si>
  <si>
    <t>어머니 포순이 활동</t>
    <phoneticPr fontId="19" type="noConversion"/>
  </si>
  <si>
    <t>통일대비 조직간부 안보현장견학</t>
    <phoneticPr fontId="19" type="noConversion"/>
  </si>
  <si>
    <t>탈북민과 함께하는 어울마당</t>
    <phoneticPr fontId="19" type="noConversion"/>
  </si>
  <si>
    <t>강원도 시군 한마음 여성대회</t>
    <phoneticPr fontId="19" type="noConversion"/>
  </si>
  <si>
    <t>통일준비 안보강연회</t>
    <phoneticPr fontId="19" type="noConversion"/>
  </si>
  <si>
    <t>전국나라사항 스피치대회</t>
    <phoneticPr fontId="19" type="noConversion"/>
  </si>
  <si>
    <t>강원도 회장기 한마음체육대회</t>
    <phoneticPr fontId="19" type="noConversion"/>
  </si>
  <si>
    <t>취약계층 김장지원</t>
    <phoneticPr fontId="19" type="noConversion"/>
  </si>
  <si>
    <t>구호역량강화교육</t>
    <phoneticPr fontId="19" type="noConversion"/>
  </si>
  <si>
    <t>희망풍차 사랑의 국수 나눔</t>
    <phoneticPr fontId="19" type="noConversion"/>
  </si>
  <si>
    <t>한마음 봉사 실천대회 참가</t>
    <phoneticPr fontId="19" type="noConversion"/>
  </si>
  <si>
    <t>산불방지 및 하천 정화활동</t>
    <phoneticPr fontId="19" type="noConversion"/>
  </si>
  <si>
    <t>평화통일 콘서트</t>
    <phoneticPr fontId="19" type="noConversion"/>
  </si>
  <si>
    <t>청소년통일콘텐츠 PT대회</t>
    <phoneticPr fontId="19" type="noConversion"/>
  </si>
  <si>
    <t>북한 음식체험</t>
    <phoneticPr fontId="19" type="noConversion"/>
  </si>
  <si>
    <t>태백시자율방범연합대</t>
    <phoneticPr fontId="19" type="noConversion"/>
  </si>
  <si>
    <t>태백시행정동우회</t>
    <phoneticPr fontId="19" type="noConversion"/>
  </si>
  <si>
    <t>바르게살기운동 
태백시협의회</t>
    <phoneticPr fontId="19" type="noConversion"/>
  </si>
  <si>
    <t>한국자유총연맹 
태백시지회</t>
    <phoneticPr fontId="19" type="noConversion"/>
  </si>
  <si>
    <t>대한적십자사 
태백지구협의회</t>
    <phoneticPr fontId="19" type="noConversion"/>
  </si>
  <si>
    <t>코로나19로 
사업미실시</t>
  </si>
  <si>
    <t>-</t>
  </si>
  <si>
    <t>-</t>
    <phoneticPr fontId="19" type="noConversion"/>
  </si>
  <si>
    <t>사무과장인건비</t>
  </si>
  <si>
    <t>대한민국재향군인회태백시회</t>
  </si>
  <si>
    <t>보통</t>
  </si>
  <si>
    <t>유지</t>
  </si>
  <si>
    <t>우수</t>
    <phoneticPr fontId="19" type="noConversion"/>
  </si>
  <si>
    <t>태백시
사회복지협의회</t>
    <phoneticPr fontId="19" type="noConversion"/>
  </si>
  <si>
    <t>매우
우수</t>
    <phoneticPr fontId="19" type="noConversion"/>
  </si>
  <si>
    <t>유지</t>
    <phoneticPr fontId="19" type="noConversion"/>
  </si>
  <si>
    <t>전몰군경유족회</t>
    <phoneticPr fontId="19" type="noConversion"/>
  </si>
  <si>
    <t>상이군경회 외 
7개 단체</t>
    <phoneticPr fontId="19" type="noConversion"/>
  </si>
  <si>
    <t>태백시
지역사회보장협의체</t>
    <phoneticPr fontId="19" type="noConversion"/>
  </si>
  <si>
    <t>태백지역자활센터</t>
    <phoneticPr fontId="19" type="noConversion"/>
  </si>
  <si>
    <t>햇빛나눔노인복지센터</t>
  </si>
  <si>
    <t>태백시니어클럽</t>
  </si>
  <si>
    <t>관내 경로당 105개소</t>
  </si>
  <si>
    <t>태백시수어통역센터</t>
  </si>
  <si>
    <t>태백시가족센터</t>
  </si>
  <si>
    <t>관내어린이집 2개소</t>
  </si>
  <si>
    <t>관내어린이집 20개소</t>
  </si>
  <si>
    <t>관내어린이집 13개소</t>
  </si>
  <si>
    <t>꽃때말지역아동센터 외 11개소</t>
  </si>
  <si>
    <t>다함께돌봄센터</t>
  </si>
  <si>
    <t>○여성단체협의회 운영 보조</t>
  </si>
  <si>
    <t>한국장애인정보화협회 태백시지회</t>
  </si>
  <si>
    <t>재가노인시설</t>
  </si>
  <si>
    <t>태백시노인복지관</t>
  </si>
  <si>
    <t>○장애인종합복지관 운영지원(인건비)</t>
  </si>
  <si>
    <t>○태백장애인근로사업장 시설유지비</t>
  </si>
  <si>
    <t>○태백장애인보호작업장 시설유지비</t>
  </si>
  <si>
    <t>순례자의 집</t>
  </si>
  <si>
    <t>태백시 바둑협회</t>
  </si>
  <si>
    <t>민간가정어린이집 
6개소</t>
    <phoneticPr fontId="19" type="noConversion"/>
  </si>
  <si>
    <t>관내어린이집 3개소</t>
    <phoneticPr fontId="19" type="noConversion"/>
  </si>
  <si>
    <t>관내어린이집 2개소</t>
    <phoneticPr fontId="19" type="noConversion"/>
  </si>
  <si>
    <t>지체장애인협회
태백시지회</t>
    <phoneticPr fontId="19" type="noConversion"/>
  </si>
  <si>
    <t>태백시장애인
주간보호센터</t>
    <phoneticPr fontId="19" type="noConversion"/>
  </si>
  <si>
    <t>태백시장애인
생활이동지원센터</t>
    <phoneticPr fontId="19" type="noConversion"/>
  </si>
  <si>
    <t>태백시장애인
종합복지관</t>
    <phoneticPr fontId="19" type="noConversion"/>
  </si>
  <si>
    <t>태백시장애인
보호작업장</t>
    <phoneticPr fontId="19" type="noConversion"/>
  </si>
  <si>
    <t>강원복지회(태백시
장애인근로사업장)</t>
    <phoneticPr fontId="19" type="noConversion"/>
  </si>
  <si>
    <t>한국진폐재해
재가환자협회 외 1</t>
    <phoneticPr fontId="19" type="noConversion"/>
  </si>
  <si>
    <t>대한진폐재해자
보호협회</t>
    <phoneticPr fontId="19" type="noConversion"/>
  </si>
  <si>
    <t>광산진폐권익연대 
태백시지부</t>
    <phoneticPr fontId="19" type="noConversion"/>
  </si>
  <si>
    <t>태백장애인
종합복지관</t>
    <phoneticPr fontId="19" type="noConversion"/>
  </si>
  <si>
    <t>시각장애인
태백시지회</t>
    <phoneticPr fontId="19" type="noConversion"/>
  </si>
  <si>
    <t>태백장애인단체
총연합회</t>
    <phoneticPr fontId="19" type="noConversion"/>
  </si>
  <si>
    <t>대한노인회 
태백시지회</t>
    <phoneticPr fontId="19" type="noConversion"/>
  </si>
  <si>
    <t>햇빛나눔노인복지센터</t>
    <phoneticPr fontId="19" type="noConversion"/>
  </si>
  <si>
    <t>태백지역자횔센터 외 4개소</t>
    <phoneticPr fontId="19" type="noConversion"/>
  </si>
  <si>
    <t>대한노인회 태백시지회 
외 3개소</t>
    <phoneticPr fontId="19" type="noConversion"/>
  </si>
  <si>
    <t>태백시 
지역아동센터협의회</t>
    <phoneticPr fontId="19" type="noConversion"/>
  </si>
  <si>
    <t>태백시장애인단체
총연합회 외 1</t>
    <phoneticPr fontId="19" type="noConversion"/>
  </si>
  <si>
    <t>태백시장애인
총연합회 외 6</t>
    <phoneticPr fontId="19" type="noConversion"/>
  </si>
  <si>
    <t>한국청소년육성회
태백지구회 외 2</t>
    <phoneticPr fontId="19" type="noConversion"/>
  </si>
  <si>
    <t>코로나19로 
일부사업미실시</t>
    <phoneticPr fontId="19" type="noConversion"/>
  </si>
  <si>
    <t>태백시
여성단체협의회</t>
    <phoneticPr fontId="19" type="noConversion"/>
  </si>
  <si>
    <t>미집행</t>
    <phoneticPr fontId="19" type="noConversion"/>
  </si>
  <si>
    <t>제25회 한강발원제</t>
  </si>
  <si>
    <t>(사)한국상록회 
태백상록회</t>
  </si>
  <si>
    <t>태백민속예술단 운영 지원</t>
  </si>
  <si>
    <t>태백민속예술단</t>
  </si>
  <si>
    <t>태백문화원</t>
  </si>
  <si>
    <t>(사)한국문화예술단체 총연합회 태백지회</t>
  </si>
  <si>
    <t>(사)강원민예총 태백지부 운영비</t>
  </si>
  <si>
    <t>(사)강원민예총 
태백지부</t>
  </si>
  <si>
    <t>2022년 태백문화원 운영비</t>
  </si>
  <si>
    <t>태백시 합창단</t>
  </si>
  <si>
    <t>제33회 태백예술제</t>
  </si>
  <si>
    <t>(사)한예총 태백지회</t>
  </si>
  <si>
    <t>장성 도시재생 뉴딜사업</t>
    <phoneticPr fontId="19" type="noConversion"/>
  </si>
  <si>
    <t>좌동</t>
    <phoneticPr fontId="19" type="noConversion"/>
  </si>
  <si>
    <t>넨다하다 외 5</t>
    <phoneticPr fontId="19" type="noConversion"/>
  </si>
  <si>
    <t>아태인 외 11</t>
    <phoneticPr fontId="19" type="noConversion"/>
  </si>
  <si>
    <t>(주)지산이엔씨</t>
    <phoneticPr fontId="19" type="noConversion"/>
  </si>
  <si>
    <t>해당없음</t>
    <phoneticPr fontId="19" type="noConversion"/>
  </si>
  <si>
    <t>황지 도시재생 뉴딜사업</t>
    <phoneticPr fontId="19" type="noConversion"/>
  </si>
  <si>
    <t>(사)한국문화예술단체 총연합회 
태백지회 운영비</t>
    <phoneticPr fontId="19" type="noConversion"/>
  </si>
  <si>
    <t>2021년 태백시 합창단 
시민초청 합창연주회</t>
    <phoneticPr fontId="19" type="noConversion"/>
  </si>
  <si>
    <t>2021년 
한여름 밤의 예술문화향연</t>
    <phoneticPr fontId="19" type="noConversion"/>
  </si>
  <si>
    <t>한국농업경영인 
태백시 연합회</t>
  </si>
  <si>
    <t>농촌지도자
태백시연합회</t>
  </si>
  <si>
    <t>세봉농장 박순자</t>
  </si>
  <si>
    <t>동해삼척태백축협</t>
  </si>
  <si>
    <t>태백한우회
(김명우 외 4명)</t>
  </si>
  <si>
    <t>태백한우회
(강기복 외 43명)</t>
  </si>
  <si>
    <t>권영기, 백상진</t>
  </si>
  <si>
    <t>양봉협회강원도지회
태백지부(권혁진 외 24명)</t>
    <phoneticPr fontId="19" type="noConversion"/>
  </si>
  <si>
    <t>김길구 외 4명</t>
    <phoneticPr fontId="19" type="noConversion"/>
  </si>
  <si>
    <t>방병관 외 6농가</t>
    <phoneticPr fontId="19" type="noConversion"/>
  </si>
  <si>
    <t>김승희</t>
    <phoneticPr fontId="19" type="noConversion"/>
  </si>
  <si>
    <t>함명월 외 13농가</t>
    <phoneticPr fontId="19" type="noConversion"/>
  </si>
  <si>
    <t>태백사과연구회</t>
    <phoneticPr fontId="19" type="noConversion"/>
  </si>
  <si>
    <t>태백오미자연구회</t>
    <phoneticPr fontId="19" type="noConversion"/>
  </si>
  <si>
    <t>산산농원
㈜청화</t>
    <phoneticPr fontId="19" type="noConversion"/>
  </si>
  <si>
    <t>보통</t>
    <phoneticPr fontId="19" type="noConversion"/>
  </si>
  <si>
    <t>코로나19로 
행사축소</t>
    <phoneticPr fontId="19" type="noConversion"/>
  </si>
  <si>
    <t>매우 우수</t>
    <phoneticPr fontId="19" type="noConversion"/>
  </si>
  <si>
    <t>좌동</t>
    <phoneticPr fontId="19" type="noConversion"/>
  </si>
  <si>
    <t>태백시의용소방대
연합회</t>
    <phoneticPr fontId="19" type="noConversion"/>
  </si>
  <si>
    <t>매우 우수</t>
    <phoneticPr fontId="19" type="noConversion"/>
  </si>
  <si>
    <t>해당없음</t>
    <phoneticPr fontId="19" type="noConversion"/>
  </si>
  <si>
    <t>우수</t>
    <phoneticPr fontId="19" type="noConversion"/>
  </si>
  <si>
    <t>보조사업자 
미선정</t>
    <phoneticPr fontId="19" type="noConversion"/>
  </si>
  <si>
    <t>좌동</t>
    <phoneticPr fontId="19" type="noConversion"/>
  </si>
  <si>
    <t>구문소 9통 마을</t>
    <phoneticPr fontId="19" type="noConversion"/>
  </si>
  <si>
    <t>보통</t>
    <phoneticPr fontId="19" type="noConversion"/>
  </si>
  <si>
    <t>해당없음</t>
    <phoneticPr fontId="19" type="noConversion"/>
  </si>
  <si>
    <t>보조사업 
수행 중</t>
    <phoneticPr fontId="19" type="noConversion"/>
  </si>
  <si>
    <t>-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</si>
</sst>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rgb="FF0066FF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8"/>
      <color rgb="FF0066FF"/>
      <name val="맑은 고딕"/>
      <family val="3"/>
      <charset val="129"/>
      <scheme val="minor"/>
    </font>
    <font>
      <sz val="45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45"/>
      <name val="HY견고딕"/>
      <family val="1"/>
      <charset val="129"/>
    </font>
    <font>
      <sz val="12"/>
      <name val="맑은 고딕"/>
      <family val="3"/>
      <charset val="129"/>
      <scheme val="major"/>
    </font>
    <font>
      <sz val="14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2"/>
      <color rgb="FF0066FF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medium">
        <color rgb="FF0066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6FF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medium">
        <color rgb="FF0066FF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66FF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rgb="FF0066FF"/>
      </left>
      <right/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 style="thin">
        <color indexed="64"/>
      </bottom>
      <diagonal/>
    </border>
    <border>
      <left style="medium">
        <color rgb="FF0066FF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6FF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66FF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66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66FF"/>
      </left>
      <right style="medium">
        <color rgb="FF0066FF"/>
      </right>
      <top style="thin">
        <color indexed="64"/>
      </top>
      <bottom/>
      <diagonal/>
    </border>
  </borders>
  <cellStyleXfs count="45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</cellStyleXfs>
  <cellXfs count="183">
    <xf numFmtId="0" fontId="0" fillId="0" borderId="0" xfId="0">
      <alignment vertical="center"/>
    </xf>
    <xf numFmtId="0" fontId="20" fillId="33" borderId="10" xfId="0" applyNumberFormat="1" applyFont="1" applyFill="1" applyBorder="1" applyAlignment="1">
      <alignment horizontal="center" vertical="center" wrapText="1"/>
    </xf>
    <xf numFmtId="0" fontId="20" fillId="33" borderId="13" xfId="0" applyNumberFormat="1" applyFont="1" applyFill="1" applyBorder="1" applyAlignment="1">
      <alignment horizontal="center" vertical="center" wrapText="1"/>
    </xf>
    <xf numFmtId="0" fontId="20" fillId="33" borderId="14" xfId="0" applyNumberFormat="1" applyFont="1" applyFill="1" applyBorder="1" applyAlignment="1">
      <alignment horizontal="center" vertical="center" wrapText="1"/>
    </xf>
    <xf numFmtId="0" fontId="20" fillId="33" borderId="16" xfId="0" applyNumberFormat="1" applyFont="1" applyFill="1" applyBorder="1" applyAlignment="1">
      <alignment horizontal="center" vertical="center" wrapText="1"/>
    </xf>
    <xf numFmtId="0" fontId="22" fillId="34" borderId="18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wrapText="1" shrinkToFit="1"/>
    </xf>
    <xf numFmtId="0" fontId="26" fillId="34" borderId="10" xfId="0" applyNumberFormat="1" applyFont="1" applyFill="1" applyBorder="1" applyAlignment="1">
      <alignment horizontal="center" vertical="center" wrapText="1"/>
    </xf>
    <xf numFmtId="0" fontId="26" fillId="34" borderId="1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6" fillId="34" borderId="18" xfId="0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left" vertical="center" shrinkToFit="1"/>
    </xf>
    <xf numFmtId="41" fontId="20" fillId="34" borderId="17" xfId="42" applyFont="1" applyFill="1" applyBorder="1" applyAlignment="1">
      <alignment horizontal="right" vertical="center" wrapText="1"/>
    </xf>
    <xf numFmtId="41" fontId="20" fillId="0" borderId="0" xfId="42" applyFont="1" applyFill="1" applyBorder="1" applyAlignment="1">
      <alignment horizontal="right" vertical="center" wrapText="1"/>
    </xf>
    <xf numFmtId="41" fontId="20" fillId="33" borderId="12" xfId="42" applyFont="1" applyFill="1" applyBorder="1" applyAlignment="1">
      <alignment horizontal="right" vertical="center" wrapText="1"/>
    </xf>
    <xf numFmtId="41" fontId="20" fillId="33" borderId="13" xfId="42" applyFont="1" applyFill="1" applyBorder="1" applyAlignment="1">
      <alignment horizontal="right" vertical="center" wrapText="1"/>
    </xf>
    <xf numFmtId="41" fontId="20" fillId="33" borderId="15" xfId="42" applyFont="1" applyFill="1" applyBorder="1" applyAlignment="1">
      <alignment horizontal="right" vertical="center" wrapText="1"/>
    </xf>
    <xf numFmtId="41" fontId="20" fillId="33" borderId="10" xfId="42" applyFont="1" applyFill="1" applyBorder="1" applyAlignment="1">
      <alignment horizontal="right" vertical="center" wrapText="1"/>
    </xf>
    <xf numFmtId="41" fontId="20" fillId="33" borderId="15" xfId="42" applyFont="1" applyFill="1" applyBorder="1" applyAlignment="1">
      <alignment horizontal="right" vertical="center" wrapText="1" shrinkToFit="1"/>
    </xf>
    <xf numFmtId="41" fontId="20" fillId="33" borderId="10" xfId="42" applyFont="1" applyFill="1" applyBorder="1" applyAlignment="1">
      <alignment horizontal="right" vertical="center" wrapText="1" shrinkToFit="1"/>
    </xf>
    <xf numFmtId="0" fontId="21" fillId="34" borderId="1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1" fillId="35" borderId="1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 shrinkToFit="1"/>
    </xf>
    <xf numFmtId="0" fontId="20" fillId="0" borderId="19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20" fillId="0" borderId="21" xfId="0" applyNumberFormat="1" applyFont="1" applyFill="1" applyBorder="1" applyAlignment="1">
      <alignment horizontal="center" vertical="center" wrapText="1"/>
    </xf>
    <xf numFmtId="0" fontId="20" fillId="0" borderId="21" xfId="0" applyNumberFormat="1" applyFont="1" applyFill="1" applyBorder="1" applyAlignment="1">
      <alignment horizontal="center" vertical="center" wrapText="1" shrinkToFit="1"/>
    </xf>
    <xf numFmtId="0" fontId="20" fillId="33" borderId="22" xfId="0" applyNumberFormat="1" applyFont="1" applyFill="1" applyBorder="1" applyAlignment="1">
      <alignment horizontal="left" vertical="center" shrinkToFit="1"/>
    </xf>
    <xf numFmtId="0" fontId="20" fillId="33" borderId="23" xfId="0" applyNumberFormat="1" applyFont="1" applyFill="1" applyBorder="1" applyAlignment="1">
      <alignment horizontal="left" vertical="center" shrinkToFit="1"/>
    </xf>
    <xf numFmtId="0" fontId="27" fillId="34" borderId="18" xfId="0" applyNumberFormat="1" applyFont="1" applyFill="1" applyBorder="1" applyAlignment="1">
      <alignment horizontal="left" vertical="center" wrapText="1"/>
    </xf>
    <xf numFmtId="0" fontId="26" fillId="34" borderId="18" xfId="0" applyNumberFormat="1" applyFont="1" applyFill="1" applyBorder="1" applyAlignment="1">
      <alignment horizontal="center" vertical="center"/>
    </xf>
    <xf numFmtId="41" fontId="20" fillId="34" borderId="10" xfId="42" applyFont="1" applyFill="1" applyBorder="1" applyAlignment="1">
      <alignment horizontal="right" vertical="center"/>
    </xf>
    <xf numFmtId="41" fontId="20" fillId="34" borderId="18" xfId="42" applyFont="1" applyFill="1" applyBorder="1" applyAlignment="1">
      <alignment horizontal="right" vertical="center"/>
    </xf>
    <xf numFmtId="41" fontId="20" fillId="0" borderId="10" xfId="42" applyFont="1" applyFill="1" applyBorder="1" applyAlignment="1">
      <alignment horizontal="right" vertical="center" wrapText="1"/>
    </xf>
    <xf numFmtId="41" fontId="20" fillId="0" borderId="17" xfId="42" applyFont="1" applyFill="1" applyBorder="1" applyAlignment="1">
      <alignment horizontal="right" vertical="center" wrapText="1"/>
    </xf>
    <xf numFmtId="41" fontId="20" fillId="33" borderId="14" xfId="42" applyFont="1" applyFill="1" applyBorder="1" applyAlignment="1">
      <alignment horizontal="right" vertical="center" wrapText="1"/>
    </xf>
    <xf numFmtId="41" fontId="20" fillId="33" borderId="16" xfId="42" applyFont="1" applyFill="1" applyBorder="1" applyAlignment="1">
      <alignment horizontal="right" vertical="center" wrapText="1"/>
    </xf>
    <xf numFmtId="41" fontId="20" fillId="33" borderId="16" xfId="42" applyFont="1" applyFill="1" applyBorder="1" applyAlignment="1">
      <alignment horizontal="right" vertical="center" wrapText="1" shrinkToFit="1"/>
    </xf>
    <xf numFmtId="0" fontId="23" fillId="35" borderId="10" xfId="42" applyNumberFormat="1" applyFont="1" applyFill="1" applyBorder="1" applyAlignment="1">
      <alignment horizontal="center" vertical="center" wrapText="1"/>
    </xf>
    <xf numFmtId="0" fontId="26" fillId="34" borderId="28" xfId="0" applyNumberFormat="1" applyFont="1" applyFill="1" applyBorder="1" applyAlignment="1">
      <alignment horizontal="center" vertical="center" wrapText="1"/>
    </xf>
    <xf numFmtId="0" fontId="20" fillId="0" borderId="29" xfId="0" applyNumberFormat="1" applyFont="1" applyFill="1" applyBorder="1" applyAlignment="1">
      <alignment horizontal="center" vertical="center" wrapText="1"/>
    </xf>
    <xf numFmtId="0" fontId="20" fillId="0" borderId="29" xfId="0" applyNumberFormat="1" applyFont="1" applyFill="1" applyBorder="1" applyAlignment="1">
      <alignment horizontal="center" vertical="center" wrapText="1" shrinkToFit="1"/>
    </xf>
    <xf numFmtId="41" fontId="20" fillId="34" borderId="32" xfId="42" applyFont="1" applyFill="1" applyBorder="1" applyAlignment="1">
      <alignment horizontal="right" vertical="center" wrapText="1"/>
    </xf>
    <xf numFmtId="41" fontId="20" fillId="0" borderId="32" xfId="42" applyFont="1" applyFill="1" applyBorder="1" applyAlignment="1">
      <alignment horizontal="right" vertical="center" wrapText="1"/>
    </xf>
    <xf numFmtId="41" fontId="20" fillId="0" borderId="30" xfId="42" applyFont="1" applyFill="1" applyBorder="1" applyAlignment="1">
      <alignment horizontal="right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20" fillId="0" borderId="31" xfId="0" applyNumberFormat="1" applyFont="1" applyFill="1" applyBorder="1" applyAlignment="1">
      <alignment horizontal="center" vertical="center" wrapText="1"/>
    </xf>
    <xf numFmtId="0" fontId="23" fillId="35" borderId="1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36" borderId="10" xfId="0" applyNumberFormat="1" applyFont="1" applyFill="1" applyBorder="1" applyAlignment="1">
      <alignment vertical="center" wrapText="1"/>
    </xf>
    <xf numFmtId="0" fontId="20" fillId="36" borderId="10" xfId="0" applyNumberFormat="1" applyFont="1" applyFill="1" applyBorder="1" applyAlignment="1">
      <alignment vertical="center" wrapText="1"/>
    </xf>
    <xf numFmtId="0" fontId="20" fillId="36" borderId="10" xfId="0" applyNumberFormat="1" applyFont="1" applyFill="1" applyBorder="1" applyAlignment="1">
      <alignment vertical="center" wrapText="1" shrinkToFit="1"/>
    </xf>
    <xf numFmtId="0" fontId="20" fillId="0" borderId="34" xfId="0" applyNumberFormat="1" applyFont="1" applyFill="1" applyBorder="1" applyAlignment="1">
      <alignment horizontal="left" vertical="center"/>
    </xf>
    <xf numFmtId="0" fontId="26" fillId="36" borderId="17" xfId="0" applyNumberFormat="1" applyFont="1" applyFill="1" applyBorder="1" applyAlignment="1">
      <alignment vertical="center" wrapText="1"/>
    </xf>
    <xf numFmtId="0" fontId="20" fillId="36" borderId="17" xfId="0" applyNumberFormat="1" applyFont="1" applyFill="1" applyBorder="1" applyAlignment="1">
      <alignment vertical="center" wrapText="1"/>
    </xf>
    <xf numFmtId="0" fontId="20" fillId="36" borderId="17" xfId="0" applyNumberFormat="1" applyFont="1" applyFill="1" applyBorder="1" applyAlignment="1">
      <alignment vertical="center" wrapText="1" shrinkToFit="1"/>
    </xf>
    <xf numFmtId="0" fontId="20" fillId="34" borderId="37" xfId="0" applyNumberFormat="1" applyFont="1" applyFill="1" applyBorder="1" applyAlignment="1">
      <alignment horizontal="center" vertical="center" wrapText="1"/>
    </xf>
    <xf numFmtId="0" fontId="20" fillId="34" borderId="38" xfId="0" applyNumberFormat="1" applyFont="1" applyFill="1" applyBorder="1" applyAlignment="1">
      <alignment horizontal="center" vertical="center" wrapText="1"/>
    </xf>
    <xf numFmtId="0" fontId="20" fillId="0" borderId="37" xfId="0" applyNumberFormat="1" applyFont="1" applyFill="1" applyBorder="1" applyAlignment="1">
      <alignment horizontal="center" vertical="center" wrapText="1"/>
    </xf>
    <xf numFmtId="0" fontId="20" fillId="0" borderId="38" xfId="0" applyNumberFormat="1" applyFont="1" applyFill="1" applyBorder="1" applyAlignment="1">
      <alignment horizontal="center" vertical="center" wrapText="1"/>
    </xf>
    <xf numFmtId="0" fontId="20" fillId="0" borderId="39" xfId="0" applyNumberFormat="1" applyFont="1" applyFill="1" applyBorder="1" applyAlignment="1">
      <alignment horizontal="center" vertical="center" wrapText="1"/>
    </xf>
    <xf numFmtId="0" fontId="20" fillId="0" borderId="41" xfId="0" applyNumberFormat="1" applyFont="1" applyFill="1" applyBorder="1" applyAlignment="1">
      <alignment horizontal="center" vertical="center" wrapText="1"/>
    </xf>
    <xf numFmtId="41" fontId="20" fillId="0" borderId="11" xfId="42" applyFont="1" applyFill="1" applyBorder="1" applyAlignment="1">
      <alignment horizontal="right" vertical="center" wrapText="1"/>
    </xf>
    <xf numFmtId="41" fontId="20" fillId="0" borderId="31" xfId="42" applyFont="1" applyFill="1" applyBorder="1" applyAlignment="1">
      <alignment horizontal="right" vertical="center" wrapText="1"/>
    </xf>
    <xf numFmtId="0" fontId="20" fillId="33" borderId="12" xfId="0" applyNumberFormat="1" applyFont="1" applyFill="1" applyBorder="1" applyAlignment="1">
      <alignment horizontal="center" vertical="center" wrapText="1"/>
    </xf>
    <xf numFmtId="0" fontId="20" fillId="33" borderId="15" xfId="0" applyNumberFormat="1" applyFont="1" applyFill="1" applyBorder="1" applyAlignment="1">
      <alignment horizontal="center" vertical="center" wrapText="1"/>
    </xf>
    <xf numFmtId="0" fontId="20" fillId="33" borderId="42" xfId="0" applyNumberFormat="1" applyFont="1" applyFill="1" applyBorder="1" applyAlignment="1">
      <alignment horizontal="center" vertical="center" wrapText="1"/>
    </xf>
    <xf numFmtId="0" fontId="20" fillId="33" borderId="43" xfId="0" applyNumberFormat="1" applyFont="1" applyFill="1" applyBorder="1" applyAlignment="1">
      <alignment horizontal="center" vertical="center" wrapText="1"/>
    </xf>
    <xf numFmtId="0" fontId="20" fillId="33" borderId="44" xfId="0" applyNumberFormat="1" applyFont="1" applyFill="1" applyBorder="1" applyAlignment="1">
      <alignment horizontal="center" vertical="center" wrapText="1"/>
    </xf>
    <xf numFmtId="0" fontId="20" fillId="0" borderId="34" xfId="0" applyNumberFormat="1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>
      <alignment horizontal="center" vertical="center" wrapText="1"/>
    </xf>
    <xf numFmtId="0" fontId="20" fillId="0" borderId="4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0" fontId="20" fillId="0" borderId="46" xfId="0" applyNumberFormat="1" applyFont="1" applyFill="1" applyBorder="1" applyAlignment="1">
      <alignment horizontal="center" vertical="center"/>
    </xf>
    <xf numFmtId="176" fontId="20" fillId="0" borderId="47" xfId="0" applyNumberFormat="1" applyFont="1" applyFill="1" applyBorder="1" applyAlignment="1">
      <alignment horizontal="right" vertical="center"/>
    </xf>
    <xf numFmtId="0" fontId="20" fillId="0" borderId="48" xfId="0" applyNumberFormat="1" applyFont="1" applyFill="1" applyBorder="1" applyAlignment="1">
      <alignment horizontal="center" vertical="center" wrapText="1"/>
    </xf>
    <xf numFmtId="176" fontId="20" fillId="0" borderId="50" xfId="0" applyNumberFormat="1" applyFont="1" applyFill="1" applyBorder="1" applyAlignment="1">
      <alignment horizontal="right" vertical="center"/>
    </xf>
    <xf numFmtId="0" fontId="20" fillId="33" borderId="22" xfId="0" applyNumberFormat="1" applyFont="1" applyFill="1" applyBorder="1" applyAlignment="1">
      <alignment horizontal="center" vertical="center" wrapText="1"/>
    </xf>
    <xf numFmtId="0" fontId="20" fillId="33" borderId="23" xfId="0" applyNumberFormat="1" applyFont="1" applyFill="1" applyBorder="1" applyAlignment="1">
      <alignment horizontal="center" vertical="center" wrapText="1"/>
    </xf>
    <xf numFmtId="0" fontId="20" fillId="33" borderId="23" xfId="0" applyNumberFormat="1" applyFont="1" applyFill="1" applyBorder="1" applyAlignment="1">
      <alignment horizontal="center" vertical="center" wrapText="1" shrinkToFit="1"/>
    </xf>
    <xf numFmtId="0" fontId="20" fillId="33" borderId="45" xfId="0" applyNumberFormat="1" applyFont="1" applyFill="1" applyBorder="1" applyAlignment="1">
      <alignment horizontal="center" vertical="center" wrapText="1"/>
    </xf>
    <xf numFmtId="41" fontId="20" fillId="33" borderId="51" xfId="42" applyFont="1" applyFill="1" applyBorder="1" applyAlignment="1">
      <alignment horizontal="right" vertical="center" wrapText="1"/>
    </xf>
    <xf numFmtId="41" fontId="20" fillId="0" borderId="48" xfId="42" applyFont="1" applyFill="1" applyBorder="1" applyAlignment="1">
      <alignment horizontal="right" vertical="center" wrapText="1"/>
    </xf>
    <xf numFmtId="41" fontId="20" fillId="33" borderId="18" xfId="42" applyFont="1" applyFill="1" applyBorder="1" applyAlignment="1">
      <alignment horizontal="right" vertical="center" wrapText="1"/>
    </xf>
    <xf numFmtId="41" fontId="20" fillId="33" borderId="43" xfId="42" applyFont="1" applyFill="1" applyBorder="1" applyAlignment="1">
      <alignment horizontal="right" vertical="center" wrapText="1"/>
    </xf>
    <xf numFmtId="41" fontId="20" fillId="33" borderId="44" xfId="42" applyFont="1" applyFill="1" applyBorder="1" applyAlignment="1">
      <alignment horizontal="right" vertical="center" wrapText="1"/>
    </xf>
    <xf numFmtId="0" fontId="20" fillId="0" borderId="48" xfId="0" applyNumberFormat="1" applyFont="1" applyFill="1" applyBorder="1" applyAlignment="1">
      <alignment horizontal="left" vertical="center" shrinkToFi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left" vertical="center" wrapText="1"/>
    </xf>
    <xf numFmtId="37" fontId="31" fillId="36" borderId="52" xfId="43" applyNumberFormat="1" applyFont="1" applyFill="1" applyBorder="1" applyAlignment="1">
      <alignment horizontal="right" vertical="center"/>
    </xf>
    <xf numFmtId="0" fontId="20" fillId="0" borderId="16" xfId="0" applyNumberFormat="1" applyFont="1" applyFill="1" applyBorder="1" applyAlignment="1">
      <alignment horizontal="left" vertical="center" wrapText="1"/>
    </xf>
    <xf numFmtId="0" fontId="20" fillId="0" borderId="53" xfId="0" applyNumberFormat="1" applyFont="1" applyFill="1" applyBorder="1" applyAlignment="1">
      <alignment horizontal="left" vertical="center" wrapText="1"/>
    </xf>
    <xf numFmtId="0" fontId="20" fillId="0" borderId="54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 applyAlignment="1">
      <alignment horizontal="left" vertical="center"/>
    </xf>
    <xf numFmtId="0" fontId="20" fillId="0" borderId="55" xfId="0" applyNumberFormat="1" applyFont="1" applyFill="1" applyBorder="1" applyAlignment="1">
      <alignment horizontal="center" vertical="center" wrapText="1"/>
    </xf>
    <xf numFmtId="0" fontId="20" fillId="36" borderId="10" xfId="0" quotePrefix="1" applyNumberFormat="1" applyFont="1" applyFill="1" applyBorder="1" applyAlignment="1">
      <alignment horizontal="center" vertical="center" wrapText="1"/>
    </xf>
    <xf numFmtId="0" fontId="20" fillId="36" borderId="10" xfId="0" applyNumberFormat="1" applyFont="1" applyFill="1" applyBorder="1" applyAlignment="1">
      <alignment horizontal="center" vertical="center" wrapText="1"/>
    </xf>
    <xf numFmtId="0" fontId="20" fillId="37" borderId="37" xfId="0" applyNumberFormat="1" applyFont="1" applyFill="1" applyBorder="1" applyAlignment="1">
      <alignment horizontal="center" vertical="center" wrapText="1"/>
    </xf>
    <xf numFmtId="0" fontId="20" fillId="37" borderId="34" xfId="0" applyNumberFormat="1" applyFont="1" applyFill="1" applyBorder="1" applyAlignment="1">
      <alignment horizontal="center" vertical="center"/>
    </xf>
    <xf numFmtId="0" fontId="20" fillId="37" borderId="34" xfId="0" applyNumberFormat="1" applyFont="1" applyFill="1" applyBorder="1" applyAlignment="1">
      <alignment horizontal="center" vertical="center" wrapText="1"/>
    </xf>
    <xf numFmtId="0" fontId="20" fillId="37" borderId="34" xfId="0" applyNumberFormat="1" applyFont="1" applyFill="1" applyBorder="1" applyAlignment="1">
      <alignment horizontal="left" vertical="center"/>
    </xf>
    <xf numFmtId="0" fontId="20" fillId="37" borderId="39" xfId="0" applyNumberFormat="1" applyFont="1" applyFill="1" applyBorder="1" applyAlignment="1">
      <alignment horizontal="center" vertical="center" wrapText="1"/>
    </xf>
    <xf numFmtId="0" fontId="20" fillId="37" borderId="46" xfId="0" applyNumberFormat="1" applyFont="1" applyFill="1" applyBorder="1" applyAlignment="1">
      <alignment horizontal="center" vertical="center"/>
    </xf>
    <xf numFmtId="0" fontId="20" fillId="37" borderId="40" xfId="0" applyNumberFormat="1" applyFont="1" applyFill="1" applyBorder="1" applyAlignment="1">
      <alignment horizontal="center" vertical="center" wrapText="1"/>
    </xf>
    <xf numFmtId="0" fontId="20" fillId="37" borderId="40" xfId="0" applyNumberFormat="1" applyFont="1" applyFill="1" applyBorder="1" applyAlignment="1">
      <alignment horizontal="left" vertical="center"/>
    </xf>
    <xf numFmtId="0" fontId="20" fillId="34" borderId="10" xfId="0" applyNumberFormat="1" applyFont="1" applyFill="1" applyBorder="1" applyAlignment="1">
      <alignment horizontal="center" vertical="center" wrapText="1"/>
    </xf>
    <xf numFmtId="176" fontId="20" fillId="0" borderId="49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  <xf numFmtId="176" fontId="20" fillId="37" borderId="49" xfId="0" applyNumberFormat="1" applyFont="1" applyFill="1" applyBorder="1" applyAlignment="1">
      <alignment horizontal="center" vertical="center"/>
    </xf>
    <xf numFmtId="176" fontId="20" fillId="37" borderId="50" xfId="0" applyNumberFormat="1" applyFont="1" applyFill="1" applyBorder="1" applyAlignment="1">
      <alignment horizontal="center" vertical="center"/>
    </xf>
    <xf numFmtId="176" fontId="20" fillId="0" borderId="49" xfId="0" applyNumberFormat="1" applyFont="1" applyFill="1" applyBorder="1" applyAlignment="1">
      <alignment horizontal="center" vertical="center" wrapText="1"/>
    </xf>
    <xf numFmtId="0" fontId="33" fillId="33" borderId="23" xfId="0" applyNumberFormat="1" applyFont="1" applyFill="1" applyBorder="1" applyAlignment="1">
      <alignment horizontal="center" vertical="center" wrapText="1"/>
    </xf>
    <xf numFmtId="176" fontId="26" fillId="0" borderId="49" xfId="0" applyNumberFormat="1" applyFont="1" applyFill="1" applyBorder="1" applyAlignment="1">
      <alignment horizontal="center" vertical="center" wrapText="1"/>
    </xf>
    <xf numFmtId="176" fontId="20" fillId="37" borderId="49" xfId="0" applyNumberFormat="1" applyFont="1" applyFill="1" applyBorder="1" applyAlignment="1">
      <alignment horizontal="center" vertical="center" wrapText="1"/>
    </xf>
    <xf numFmtId="0" fontId="34" fillId="33" borderId="23" xfId="0" applyNumberFormat="1" applyFont="1" applyFill="1" applyBorder="1" applyAlignment="1">
      <alignment horizontal="center" vertical="center" wrapText="1"/>
    </xf>
    <xf numFmtId="41" fontId="20" fillId="34" borderId="17" xfId="42" applyFont="1" applyFill="1" applyBorder="1" applyAlignment="1">
      <alignment horizontal="center" vertical="center" wrapText="1"/>
    </xf>
    <xf numFmtId="41" fontId="20" fillId="0" borderId="34" xfId="42" applyFont="1" applyFill="1" applyBorder="1" applyAlignment="1">
      <alignment horizontal="center" vertical="center"/>
    </xf>
    <xf numFmtId="41" fontId="20" fillId="33" borderId="15" xfId="42" applyFont="1" applyFill="1" applyBorder="1" applyAlignment="1">
      <alignment horizontal="center" vertical="center" wrapText="1"/>
    </xf>
    <xf numFmtId="41" fontId="20" fillId="33" borderId="10" xfId="42" applyFont="1" applyFill="1" applyBorder="1" applyAlignment="1">
      <alignment horizontal="center" vertical="center" wrapText="1"/>
    </xf>
    <xf numFmtId="41" fontId="20" fillId="33" borderId="16" xfId="42" applyFont="1" applyFill="1" applyBorder="1" applyAlignment="1">
      <alignment horizontal="center" vertical="center" wrapText="1"/>
    </xf>
    <xf numFmtId="41" fontId="20" fillId="0" borderId="17" xfId="42" applyFont="1" applyFill="1" applyBorder="1" applyAlignment="1">
      <alignment horizontal="center" vertical="center" wrapText="1"/>
    </xf>
    <xf numFmtId="41" fontId="20" fillId="0" borderId="10" xfId="42" applyFont="1" applyFill="1" applyBorder="1" applyAlignment="1">
      <alignment horizontal="center" vertical="center" wrapText="1"/>
    </xf>
    <xf numFmtId="41" fontId="20" fillId="0" borderId="11" xfId="42" applyFont="1" applyFill="1" applyBorder="1" applyAlignment="1">
      <alignment horizontal="center" vertical="center" wrapText="1"/>
    </xf>
    <xf numFmtId="0" fontId="20" fillId="33" borderId="23" xfId="0" applyNumberFormat="1" applyFont="1" applyFill="1" applyBorder="1" applyAlignment="1">
      <alignment horizontal="center" vertical="center" shrinkToFit="1"/>
    </xf>
    <xf numFmtId="0" fontId="20" fillId="0" borderId="48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33" borderId="22" xfId="0" applyNumberFormat="1" applyFont="1" applyFill="1" applyBorder="1" applyAlignment="1">
      <alignment horizontal="center" vertical="center" shrinkToFit="1"/>
    </xf>
    <xf numFmtId="0" fontId="20" fillId="33" borderId="45" xfId="0" applyNumberFormat="1" applyFont="1" applyFill="1" applyBorder="1" applyAlignment="1">
      <alignment horizontal="center" vertical="center" shrinkToFit="1"/>
    </xf>
    <xf numFmtId="0" fontId="20" fillId="33" borderId="58" xfId="0" applyNumberFormat="1" applyFont="1" applyFill="1" applyBorder="1" applyAlignment="1">
      <alignment horizontal="center" vertical="center" wrapText="1"/>
    </xf>
    <xf numFmtId="41" fontId="20" fillId="34" borderId="10" xfId="42" applyFont="1" applyFill="1" applyBorder="1" applyAlignment="1">
      <alignment horizontal="center" vertical="center"/>
    </xf>
    <xf numFmtId="41" fontId="20" fillId="34" borderId="18" xfId="42" applyFont="1" applyFill="1" applyBorder="1" applyAlignment="1">
      <alignment horizontal="center" vertical="center"/>
    </xf>
    <xf numFmtId="41" fontId="20" fillId="33" borderId="12" xfId="42" applyFont="1" applyFill="1" applyBorder="1" applyAlignment="1">
      <alignment horizontal="center" vertical="center" wrapText="1"/>
    </xf>
    <xf numFmtId="41" fontId="20" fillId="33" borderId="13" xfId="42" applyFont="1" applyFill="1" applyBorder="1" applyAlignment="1">
      <alignment horizontal="center" vertical="center" wrapText="1"/>
    </xf>
    <xf numFmtId="41" fontId="20" fillId="33" borderId="14" xfId="42" applyFont="1" applyFill="1" applyBorder="1" applyAlignment="1">
      <alignment horizontal="center" vertical="center" wrapText="1"/>
    </xf>
    <xf numFmtId="41" fontId="20" fillId="34" borderId="57" xfId="42" applyFont="1" applyFill="1" applyBorder="1" applyAlignment="1">
      <alignment horizontal="center" vertical="center" wrapText="1"/>
    </xf>
    <xf numFmtId="41" fontId="20" fillId="0" borderId="47" xfId="42" applyFont="1" applyFill="1" applyBorder="1" applyAlignment="1">
      <alignment horizontal="center" vertical="center"/>
    </xf>
    <xf numFmtId="41" fontId="20" fillId="0" borderId="56" xfId="42" applyFont="1" applyFill="1" applyBorder="1" applyAlignment="1">
      <alignment horizontal="center" vertical="center" wrapText="1"/>
    </xf>
    <xf numFmtId="41" fontId="20" fillId="0" borderId="0" xfId="42" applyFont="1" applyFill="1" applyBorder="1" applyAlignment="1">
      <alignment horizontal="center" vertical="center" wrapText="1"/>
    </xf>
    <xf numFmtId="41" fontId="20" fillId="0" borderId="48" xfId="42" applyFont="1" applyFill="1" applyBorder="1" applyAlignment="1">
      <alignment horizontal="center" vertical="center" wrapText="1"/>
    </xf>
    <xf numFmtId="176" fontId="35" fillId="0" borderId="49" xfId="0" applyNumberFormat="1" applyFont="1" applyFill="1" applyBorder="1" applyAlignment="1">
      <alignment horizontal="center" vertical="center"/>
    </xf>
    <xf numFmtId="41" fontId="20" fillId="33" borderId="15" xfId="42" applyFont="1" applyFill="1" applyBorder="1" applyAlignment="1">
      <alignment horizontal="center" vertical="center"/>
    </xf>
    <xf numFmtId="41" fontId="20" fillId="33" borderId="10" xfId="42" applyFont="1" applyFill="1" applyBorder="1" applyAlignment="1">
      <alignment horizontal="center" vertical="center"/>
    </xf>
    <xf numFmtId="41" fontId="20" fillId="33" borderId="16" xfId="42" applyFont="1" applyFill="1" applyBorder="1" applyAlignment="1">
      <alignment horizontal="center" vertical="center"/>
    </xf>
    <xf numFmtId="41" fontId="20" fillId="0" borderId="17" xfId="42" applyFont="1" applyFill="1" applyBorder="1" applyAlignment="1">
      <alignment horizontal="center" vertical="center"/>
    </xf>
    <xf numFmtId="41" fontId="20" fillId="0" borderId="10" xfId="42" applyFont="1" applyFill="1" applyBorder="1" applyAlignment="1">
      <alignment horizontal="center" vertical="center"/>
    </xf>
    <xf numFmtId="41" fontId="20" fillId="0" borderId="11" xfId="42" applyFont="1" applyFill="1" applyBorder="1" applyAlignment="1">
      <alignment horizontal="center" vertical="center"/>
    </xf>
    <xf numFmtId="41" fontId="20" fillId="33" borderId="51" xfId="42" applyFont="1" applyFill="1" applyBorder="1" applyAlignment="1">
      <alignment horizontal="center" vertical="center"/>
    </xf>
    <xf numFmtId="41" fontId="20" fillId="33" borderId="18" xfId="42" applyFont="1" applyFill="1" applyBorder="1" applyAlignment="1">
      <alignment horizontal="center" vertical="center"/>
    </xf>
    <xf numFmtId="41" fontId="20" fillId="33" borderId="43" xfId="42" applyFont="1" applyFill="1" applyBorder="1" applyAlignment="1">
      <alignment horizontal="center" vertical="center"/>
    </xf>
    <xf numFmtId="41" fontId="20" fillId="33" borderId="44" xfId="42" applyFont="1" applyFill="1" applyBorder="1" applyAlignment="1">
      <alignment horizontal="center" vertical="center"/>
    </xf>
    <xf numFmtId="41" fontId="20" fillId="0" borderId="32" xfId="42" applyFont="1" applyFill="1" applyBorder="1" applyAlignment="1">
      <alignment horizontal="center" vertical="center"/>
    </xf>
    <xf numFmtId="41" fontId="20" fillId="0" borderId="30" xfId="42" applyFont="1" applyFill="1" applyBorder="1" applyAlignment="1">
      <alignment horizontal="center" vertical="center"/>
    </xf>
    <xf numFmtId="41" fontId="20" fillId="0" borderId="31" xfId="42" applyFont="1" applyFill="1" applyBorder="1" applyAlignment="1">
      <alignment horizontal="center" vertical="center"/>
    </xf>
    <xf numFmtId="0" fontId="20" fillId="34" borderId="11" xfId="0" applyNumberFormat="1" applyFont="1" applyFill="1" applyBorder="1" applyAlignment="1">
      <alignment horizontal="center" vertical="center" wrapText="1"/>
    </xf>
    <xf numFmtId="0" fontId="20" fillId="34" borderId="18" xfId="0" applyNumberFormat="1" applyFont="1" applyFill="1" applyBorder="1" applyAlignment="1">
      <alignment horizontal="center" vertical="center"/>
    </xf>
    <xf numFmtId="0" fontId="20" fillId="34" borderId="18" xfId="0" applyNumberFormat="1" applyFont="1" applyFill="1" applyBorder="1" applyAlignment="1">
      <alignment horizontal="center" vertical="center" shrinkToFit="1"/>
    </xf>
    <xf numFmtId="0" fontId="36" fillId="34" borderId="18" xfId="0" applyNumberFormat="1" applyFont="1" applyFill="1" applyBorder="1" applyAlignment="1">
      <alignment horizontal="center" vertical="center" wrapText="1"/>
    </xf>
    <xf numFmtId="0" fontId="20" fillId="33" borderId="45" xfId="0" applyNumberFormat="1" applyFont="1" applyFill="1" applyBorder="1" applyAlignment="1">
      <alignment horizontal="center" vertical="center" wrapText="1" shrinkToFit="1"/>
    </xf>
    <xf numFmtId="0" fontId="21" fillId="36" borderId="17" xfId="0" applyNumberFormat="1" applyFont="1" applyFill="1" applyBorder="1" applyAlignment="1">
      <alignment horizontal="center" vertical="center" wrapText="1"/>
    </xf>
    <xf numFmtId="0" fontId="21" fillId="36" borderId="10" xfId="0" applyNumberFormat="1" applyFont="1" applyFill="1" applyBorder="1" applyAlignment="1">
      <alignment horizontal="center" vertical="center" wrapText="1"/>
    </xf>
    <xf numFmtId="0" fontId="23" fillId="35" borderId="24" xfId="0" applyNumberFormat="1" applyFont="1" applyFill="1" applyBorder="1" applyAlignment="1">
      <alignment horizontal="center" vertical="center" wrapText="1"/>
    </xf>
    <xf numFmtId="0" fontId="23" fillId="35" borderId="28" xfId="0" applyNumberFormat="1" applyFont="1" applyFill="1" applyBorder="1" applyAlignment="1">
      <alignment horizontal="center" vertical="center" wrapText="1"/>
    </xf>
    <xf numFmtId="0" fontId="23" fillId="35" borderId="35" xfId="0" applyNumberFormat="1" applyFont="1" applyFill="1" applyBorder="1" applyAlignment="1">
      <alignment horizontal="center" vertical="center" wrapText="1"/>
    </xf>
    <xf numFmtId="0" fontId="23" fillId="35" borderId="37" xfId="0" applyNumberFormat="1" applyFont="1" applyFill="1" applyBorder="1" applyAlignment="1">
      <alignment horizontal="center" vertical="center" wrapText="1"/>
    </xf>
    <xf numFmtId="0" fontId="23" fillId="35" borderId="25" xfId="0" applyNumberFormat="1" applyFont="1" applyFill="1" applyBorder="1" applyAlignment="1">
      <alignment horizontal="center" vertical="center" wrapText="1"/>
    </xf>
    <xf numFmtId="0" fontId="23" fillId="35" borderId="10" xfId="0" applyNumberFormat="1" applyFont="1" applyFill="1" applyBorder="1" applyAlignment="1">
      <alignment horizontal="center" vertical="center" wrapText="1"/>
    </xf>
    <xf numFmtId="0" fontId="23" fillId="35" borderId="26" xfId="0" applyNumberFormat="1" applyFont="1" applyFill="1" applyBorder="1" applyAlignment="1">
      <alignment horizontal="center" vertical="center" wrapText="1"/>
    </xf>
    <xf numFmtId="0" fontId="23" fillId="35" borderId="11" xfId="0" applyNumberFormat="1" applyFont="1" applyFill="1" applyBorder="1" applyAlignment="1">
      <alignment horizontal="center" vertical="center" wrapText="1"/>
    </xf>
    <xf numFmtId="0" fontId="23" fillId="35" borderId="27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0" fontId="21" fillId="35" borderId="36" xfId="0" applyNumberFormat="1" applyFont="1" applyFill="1" applyBorder="1" applyAlignment="1">
      <alignment horizontal="center" vertical="center" wrapText="1"/>
    </xf>
    <xf numFmtId="0" fontId="21" fillId="35" borderId="38" xfId="0" applyNumberFormat="1" applyFont="1" applyFill="1" applyBorder="1" applyAlignment="1">
      <alignment horizontal="center" vertical="center" wrapText="1"/>
    </xf>
    <xf numFmtId="0" fontId="21" fillId="35" borderId="25" xfId="0" applyNumberFormat="1" applyFont="1" applyFill="1" applyBorder="1" applyAlignment="1">
      <alignment horizontal="center" vertical="center" wrapText="1" shrinkToFit="1"/>
    </xf>
    <xf numFmtId="0" fontId="21" fillId="35" borderId="10" xfId="0" applyNumberFormat="1" applyFont="1" applyFill="1" applyBorder="1" applyAlignment="1">
      <alignment horizontal="center" vertical="center" wrapText="1" shrinkToFit="1"/>
    </xf>
    <xf numFmtId="0" fontId="23" fillId="35" borderId="25" xfId="42" applyNumberFormat="1" applyFont="1" applyFill="1" applyBorder="1" applyAlignment="1">
      <alignment horizontal="center" vertical="center" wrapText="1"/>
    </xf>
  </cellXfs>
  <cellStyles count="45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3" xfId="43"/>
    <cellStyle name="표준 4" xfId="44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43"/>
  <sheetViews>
    <sheetView tabSelected="1" view="pageBreakPreview" topLeftCell="B1" zoomScale="55" zoomScaleNormal="70" zoomScaleSheetLayoutView="55" workbookViewId="0">
      <pane ySplit="5" topLeftCell="A6" activePane="bottomLeft" state="frozen"/>
      <selection activeCell="F1" sqref="F1"/>
      <selection pane="bottomLeft" activeCell="N8" sqref="N8"/>
    </sheetView>
  </sheetViews>
  <sheetFormatPr defaultColWidth="9" defaultRowHeight="17.25" x14ac:dyDescent="0.3"/>
  <cols>
    <col min="1" max="1" width="7.25" style="7" hidden="1" customWidth="1"/>
    <col min="2" max="2" width="5.375" style="7" customWidth="1"/>
    <col min="3" max="3" width="18.25" style="8" customWidth="1"/>
    <col min="4" max="4" width="37.625" style="7" customWidth="1"/>
    <col min="5" max="5" width="33.25" style="7" customWidth="1"/>
    <col min="6" max="6" width="70.875" style="6" customWidth="1"/>
    <col min="7" max="7" width="31.375" style="7" customWidth="1"/>
    <col min="8" max="8" width="21.25" style="7" customWidth="1"/>
    <col min="9" max="9" width="15.625" style="145" customWidth="1"/>
    <col min="10" max="10" width="18.875" style="145" bestFit="1" customWidth="1"/>
    <col min="11" max="17" width="15.625" style="145" customWidth="1"/>
    <col min="18" max="19" width="7.75" style="7" customWidth="1"/>
    <col min="20" max="20" width="10.125" style="7" customWidth="1"/>
    <col min="21" max="21" width="8" style="7" customWidth="1"/>
    <col min="22" max="22" width="7.5" style="7" customWidth="1"/>
    <col min="23" max="23" width="10.125" style="7" customWidth="1"/>
    <col min="24" max="25" width="12.375" style="7" customWidth="1"/>
    <col min="26" max="26" width="16" style="133" customWidth="1"/>
    <col min="27" max="27" width="13.875" style="7" customWidth="1"/>
    <col min="28" max="28" width="9" style="6" customWidth="1"/>
    <col min="29" max="29" width="13.625" style="6" bestFit="1" customWidth="1"/>
    <col min="30" max="16384" width="9" style="6"/>
  </cols>
  <sheetData>
    <row r="1" spans="1:29" ht="66" x14ac:dyDescent="0.3">
      <c r="A1" s="25" t="s">
        <v>19</v>
      </c>
      <c r="B1" s="177" t="s">
        <v>405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9" ht="26.25" customHeight="1" thickBot="1" x14ac:dyDescent="0.35"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27"/>
      <c r="S2" s="27"/>
      <c r="T2" s="27"/>
      <c r="U2" s="27"/>
      <c r="V2" s="27"/>
      <c r="W2" s="27"/>
      <c r="X2" s="27"/>
      <c r="Y2" s="27"/>
      <c r="Z2" s="115"/>
      <c r="AA2" s="79" t="s">
        <v>404</v>
      </c>
    </row>
    <row r="3" spans="1:29" s="9" customFormat="1" ht="30.75" customHeight="1" x14ac:dyDescent="0.3">
      <c r="A3" s="168" t="s">
        <v>3</v>
      </c>
      <c r="B3" s="170" t="s">
        <v>14</v>
      </c>
      <c r="C3" s="172" t="s">
        <v>0</v>
      </c>
      <c r="D3" s="172" t="s">
        <v>21</v>
      </c>
      <c r="E3" s="172" t="s">
        <v>22</v>
      </c>
      <c r="F3" s="174" t="s">
        <v>18</v>
      </c>
      <c r="G3" s="172" t="s">
        <v>10</v>
      </c>
      <c r="H3" s="172" t="s">
        <v>4</v>
      </c>
      <c r="I3" s="182" t="s">
        <v>16</v>
      </c>
      <c r="J3" s="182"/>
      <c r="K3" s="182"/>
      <c r="L3" s="182" t="s">
        <v>11</v>
      </c>
      <c r="M3" s="182"/>
      <c r="N3" s="182"/>
      <c r="O3" s="182" t="s">
        <v>2</v>
      </c>
      <c r="P3" s="182"/>
      <c r="Q3" s="182"/>
      <c r="R3" s="172" t="s">
        <v>26</v>
      </c>
      <c r="S3" s="172"/>
      <c r="T3" s="172"/>
      <c r="U3" s="172" t="s">
        <v>27</v>
      </c>
      <c r="V3" s="172"/>
      <c r="W3" s="172"/>
      <c r="X3" s="174" t="s">
        <v>28</v>
      </c>
      <c r="Y3" s="176"/>
      <c r="Z3" s="180" t="s">
        <v>17</v>
      </c>
      <c r="AA3" s="178" t="s">
        <v>23</v>
      </c>
      <c r="AB3" s="166" t="s">
        <v>35</v>
      </c>
      <c r="AC3" s="167" t="s">
        <v>445</v>
      </c>
    </row>
    <row r="4" spans="1:29" s="9" customFormat="1" ht="30.75" customHeight="1" x14ac:dyDescent="0.3">
      <c r="A4" s="169"/>
      <c r="B4" s="171"/>
      <c r="C4" s="173"/>
      <c r="D4" s="173"/>
      <c r="E4" s="173"/>
      <c r="F4" s="175"/>
      <c r="G4" s="173"/>
      <c r="H4" s="173"/>
      <c r="I4" s="45" t="s">
        <v>5</v>
      </c>
      <c r="J4" s="45" t="s">
        <v>6</v>
      </c>
      <c r="K4" s="45" t="s">
        <v>7</v>
      </c>
      <c r="L4" s="45" t="s">
        <v>8</v>
      </c>
      <c r="M4" s="45" t="s">
        <v>6</v>
      </c>
      <c r="N4" s="45" t="s">
        <v>9</v>
      </c>
      <c r="O4" s="45" t="s">
        <v>5</v>
      </c>
      <c r="P4" s="45" t="s">
        <v>6</v>
      </c>
      <c r="Q4" s="45" t="s">
        <v>7</v>
      </c>
      <c r="R4" s="54" t="s">
        <v>12</v>
      </c>
      <c r="S4" s="54" t="s">
        <v>13</v>
      </c>
      <c r="T4" s="26" t="s">
        <v>32</v>
      </c>
      <c r="U4" s="54" t="s">
        <v>12</v>
      </c>
      <c r="V4" s="54" t="s">
        <v>13</v>
      </c>
      <c r="W4" s="26" t="s">
        <v>31</v>
      </c>
      <c r="X4" s="26" t="s">
        <v>29</v>
      </c>
      <c r="Y4" s="26" t="s">
        <v>30</v>
      </c>
      <c r="Z4" s="181"/>
      <c r="AA4" s="179"/>
      <c r="AB4" s="166"/>
      <c r="AC4" s="167"/>
    </row>
    <row r="5" spans="1:29" s="13" customFormat="1" ht="63" customHeight="1" thickBot="1" x14ac:dyDescent="0.35">
      <c r="A5" s="46"/>
      <c r="B5" s="63" t="s">
        <v>15</v>
      </c>
      <c r="C5" s="24"/>
      <c r="D5" s="24"/>
      <c r="E5" s="113">
        <f>SUBTOTAL(3,E6:E242)</f>
        <v>237</v>
      </c>
      <c r="F5" s="161">
        <f>SUMPRODUCT(1/COUNTIF(F6:F242,F6:F242))+2</f>
        <v>218.00000000000006</v>
      </c>
      <c r="G5" s="113"/>
      <c r="H5" s="164"/>
      <c r="I5" s="137">
        <f t="shared" ref="I5:Q5" si="0">SUBTOTAL(9,I6:I243)</f>
        <v>15006544</v>
      </c>
      <c r="J5" s="137">
        <f t="shared" si="0"/>
        <v>13202315</v>
      </c>
      <c r="K5" s="138">
        <f t="shared" si="0"/>
        <v>1804229</v>
      </c>
      <c r="L5" s="138">
        <f t="shared" si="0"/>
        <v>13799166</v>
      </c>
      <c r="M5" s="138">
        <f t="shared" si="0"/>
        <v>11968770</v>
      </c>
      <c r="N5" s="138">
        <f t="shared" si="0"/>
        <v>1830396</v>
      </c>
      <c r="O5" s="138">
        <f t="shared" si="0"/>
        <v>1265341</v>
      </c>
      <c r="P5" s="138">
        <f t="shared" si="0"/>
        <v>1233545</v>
      </c>
      <c r="Q5" s="138">
        <f t="shared" si="0"/>
        <v>31796</v>
      </c>
      <c r="R5" s="162"/>
      <c r="S5" s="162">
        <f>SUBTOTAL(3,S6:S242)</f>
        <v>237</v>
      </c>
      <c r="T5" s="162"/>
      <c r="U5" s="162"/>
      <c r="V5" s="162"/>
      <c r="W5" s="162"/>
      <c r="X5" s="162"/>
      <c r="Y5" s="162"/>
      <c r="Z5" s="163"/>
      <c r="AA5" s="64">
        <f>SUBTOTAL(3,AA6:AA242)</f>
        <v>237</v>
      </c>
      <c r="AB5" s="60"/>
      <c r="AC5" s="56"/>
    </row>
    <row r="6" spans="1:29" ht="36" customHeight="1" x14ac:dyDescent="0.3">
      <c r="A6" s="47" t="s">
        <v>1</v>
      </c>
      <c r="B6" s="65">
        <f>ROW()-5</f>
        <v>1</v>
      </c>
      <c r="C6" s="76" t="s">
        <v>36</v>
      </c>
      <c r="D6" s="77" t="s">
        <v>24</v>
      </c>
      <c r="E6" s="77" t="s">
        <v>37</v>
      </c>
      <c r="F6" s="59" t="s">
        <v>38</v>
      </c>
      <c r="G6" s="114" t="s">
        <v>455</v>
      </c>
      <c r="H6" s="85" t="s">
        <v>462</v>
      </c>
      <c r="I6" s="123">
        <f>SUM(J6:K6)</f>
        <v>30000</v>
      </c>
      <c r="J6" s="124">
        <v>30000</v>
      </c>
      <c r="K6" s="139">
        <v>0</v>
      </c>
      <c r="L6" s="140">
        <f>SUM(M6:N6)</f>
        <v>30000</v>
      </c>
      <c r="M6" s="140">
        <v>30000</v>
      </c>
      <c r="N6" s="141">
        <v>0</v>
      </c>
      <c r="O6" s="128">
        <f>SUM(P6:Q6)</f>
        <v>0</v>
      </c>
      <c r="P6" s="129">
        <f>J6-M6</f>
        <v>0</v>
      </c>
      <c r="Q6" s="130">
        <f>K6-N6</f>
        <v>0</v>
      </c>
      <c r="R6" s="71">
        <v>95</v>
      </c>
      <c r="S6" s="1" t="s">
        <v>457</v>
      </c>
      <c r="T6" s="3" t="s">
        <v>458</v>
      </c>
      <c r="U6" s="30">
        <v>95</v>
      </c>
      <c r="V6" s="31" t="s">
        <v>465</v>
      </c>
      <c r="W6" s="31" t="s">
        <v>467</v>
      </c>
      <c r="X6" s="31"/>
      <c r="Y6" s="31"/>
      <c r="Z6" s="134"/>
      <c r="AA6" s="66" t="s">
        <v>433</v>
      </c>
      <c r="AB6" s="61"/>
      <c r="AC6" s="57"/>
    </row>
    <row r="7" spans="1:29" ht="36" customHeight="1" x14ac:dyDescent="0.3">
      <c r="A7" s="47" t="s">
        <v>1</v>
      </c>
      <c r="B7" s="65">
        <f t="shared" ref="B7:B62" si="1">ROW()-5</f>
        <v>2</v>
      </c>
      <c r="C7" s="76" t="s">
        <v>39</v>
      </c>
      <c r="D7" s="77" t="s">
        <v>40</v>
      </c>
      <c r="E7" s="77" t="s">
        <v>41</v>
      </c>
      <c r="F7" s="59" t="s">
        <v>42</v>
      </c>
      <c r="G7" s="114" t="s">
        <v>533</v>
      </c>
      <c r="H7" s="119" t="s">
        <v>556</v>
      </c>
      <c r="I7" s="123">
        <f t="shared" ref="I7:I70" si="2">SUM(J7:K7)</f>
        <v>11120</v>
      </c>
      <c r="J7" s="124">
        <v>5120</v>
      </c>
      <c r="K7" s="125">
        <v>6000</v>
      </c>
      <c r="L7" s="126">
        <f t="shared" ref="L7:L29" si="3">SUM(M7:N7)</f>
        <v>11000</v>
      </c>
      <c r="M7" s="126">
        <v>5000</v>
      </c>
      <c r="N7" s="127">
        <v>6000</v>
      </c>
      <c r="O7" s="128">
        <f t="shared" ref="O7:O29" si="4">SUM(P7:Q7)</f>
        <v>120</v>
      </c>
      <c r="P7" s="129">
        <f t="shared" ref="P7:P70" si="5">J7-M7</f>
        <v>120</v>
      </c>
      <c r="Q7" s="130">
        <f t="shared" ref="Q7:Q70" si="6">K7-N7</f>
        <v>0</v>
      </c>
      <c r="R7" s="72">
        <v>100</v>
      </c>
      <c r="S7" s="1" t="s">
        <v>457</v>
      </c>
      <c r="T7" s="4" t="s">
        <v>458</v>
      </c>
      <c r="U7" s="32">
        <v>100</v>
      </c>
      <c r="V7" s="28" t="s">
        <v>465</v>
      </c>
      <c r="W7" s="28" t="s">
        <v>467</v>
      </c>
      <c r="X7" s="28"/>
      <c r="Y7" s="28"/>
      <c r="Z7" s="131"/>
      <c r="AA7" s="66" t="s">
        <v>433</v>
      </c>
      <c r="AB7" s="61"/>
      <c r="AC7" s="57"/>
    </row>
    <row r="8" spans="1:29" ht="36" customHeight="1" x14ac:dyDescent="0.3">
      <c r="A8" s="47" t="s">
        <v>1</v>
      </c>
      <c r="B8" s="65">
        <f t="shared" si="1"/>
        <v>3</v>
      </c>
      <c r="C8" s="76" t="s">
        <v>39</v>
      </c>
      <c r="D8" s="77" t="s">
        <v>25</v>
      </c>
      <c r="E8" s="77" t="s">
        <v>37</v>
      </c>
      <c r="F8" s="59" t="s">
        <v>43</v>
      </c>
      <c r="G8" s="114" t="s">
        <v>534</v>
      </c>
      <c r="H8" s="86" t="s">
        <v>529</v>
      </c>
      <c r="I8" s="123">
        <f t="shared" si="2"/>
        <v>24000</v>
      </c>
      <c r="J8" s="124">
        <v>24000</v>
      </c>
      <c r="K8" s="125">
        <v>0</v>
      </c>
      <c r="L8" s="126">
        <f t="shared" si="3"/>
        <v>0</v>
      </c>
      <c r="M8" s="126">
        <v>0</v>
      </c>
      <c r="N8" s="127">
        <v>0</v>
      </c>
      <c r="O8" s="128">
        <f t="shared" si="4"/>
        <v>24000</v>
      </c>
      <c r="P8" s="129">
        <f t="shared" si="5"/>
        <v>24000</v>
      </c>
      <c r="Q8" s="130">
        <f t="shared" si="6"/>
        <v>0</v>
      </c>
      <c r="R8" s="72" t="s">
        <v>563</v>
      </c>
      <c r="S8" s="1" t="s">
        <v>563</v>
      </c>
      <c r="T8" s="4" t="s">
        <v>504</v>
      </c>
      <c r="U8" s="32" t="s">
        <v>562</v>
      </c>
      <c r="V8" s="28" t="s">
        <v>562</v>
      </c>
      <c r="W8" s="28" t="s">
        <v>562</v>
      </c>
      <c r="X8" s="28"/>
      <c r="Y8" s="28"/>
      <c r="Z8" s="87" t="s">
        <v>503</v>
      </c>
      <c r="AA8" s="66" t="s">
        <v>433</v>
      </c>
      <c r="AB8" s="61"/>
      <c r="AC8" s="57"/>
    </row>
    <row r="9" spans="1:29" ht="36" customHeight="1" x14ac:dyDescent="0.3">
      <c r="A9" s="47" t="s">
        <v>1</v>
      </c>
      <c r="B9" s="65">
        <f t="shared" si="1"/>
        <v>4</v>
      </c>
      <c r="C9" s="76" t="s">
        <v>39</v>
      </c>
      <c r="D9" s="77" t="s">
        <v>25</v>
      </c>
      <c r="E9" s="77" t="s">
        <v>37</v>
      </c>
      <c r="F9" s="59" t="s">
        <v>43</v>
      </c>
      <c r="G9" s="114" t="s">
        <v>535</v>
      </c>
      <c r="H9" s="86" t="s">
        <v>529</v>
      </c>
      <c r="I9" s="123">
        <f t="shared" si="2"/>
        <v>7300</v>
      </c>
      <c r="J9" s="124">
        <v>7000</v>
      </c>
      <c r="K9" s="125">
        <v>300</v>
      </c>
      <c r="L9" s="126">
        <f t="shared" si="3"/>
        <v>7300</v>
      </c>
      <c r="M9" s="126">
        <v>7000</v>
      </c>
      <c r="N9" s="127">
        <v>300</v>
      </c>
      <c r="O9" s="128">
        <f t="shared" si="4"/>
        <v>0</v>
      </c>
      <c r="P9" s="129">
        <f t="shared" si="5"/>
        <v>0</v>
      </c>
      <c r="Q9" s="130">
        <f t="shared" si="6"/>
        <v>0</v>
      </c>
      <c r="R9" s="72">
        <v>97</v>
      </c>
      <c r="S9" s="1" t="s">
        <v>457</v>
      </c>
      <c r="T9" s="4" t="s">
        <v>458</v>
      </c>
      <c r="U9" s="32">
        <v>97</v>
      </c>
      <c r="V9" s="28" t="s">
        <v>465</v>
      </c>
      <c r="W9" s="28" t="s">
        <v>467</v>
      </c>
      <c r="X9" s="28"/>
      <c r="Y9" s="28"/>
      <c r="Z9" s="131"/>
      <c r="AA9" s="66" t="s">
        <v>433</v>
      </c>
      <c r="AB9" s="61"/>
      <c r="AC9" s="57"/>
    </row>
    <row r="10" spans="1:29" ht="36" customHeight="1" x14ac:dyDescent="0.3">
      <c r="A10" s="47" t="s">
        <v>1</v>
      </c>
      <c r="B10" s="65">
        <f t="shared" si="1"/>
        <v>5</v>
      </c>
      <c r="C10" s="76" t="s">
        <v>39</v>
      </c>
      <c r="D10" s="77" t="s">
        <v>25</v>
      </c>
      <c r="E10" s="77" t="s">
        <v>37</v>
      </c>
      <c r="F10" s="59" t="s">
        <v>43</v>
      </c>
      <c r="G10" s="114" t="s">
        <v>536</v>
      </c>
      <c r="H10" s="86" t="s">
        <v>529</v>
      </c>
      <c r="I10" s="123">
        <f t="shared" si="2"/>
        <v>1550</v>
      </c>
      <c r="J10" s="124">
        <v>1550</v>
      </c>
      <c r="K10" s="125">
        <v>0</v>
      </c>
      <c r="L10" s="126">
        <f t="shared" si="3"/>
        <v>0</v>
      </c>
      <c r="M10" s="126">
        <v>0</v>
      </c>
      <c r="N10" s="127">
        <v>0</v>
      </c>
      <c r="O10" s="128">
        <f t="shared" si="4"/>
        <v>1550</v>
      </c>
      <c r="P10" s="129">
        <f t="shared" si="5"/>
        <v>1550</v>
      </c>
      <c r="Q10" s="130">
        <f t="shared" si="6"/>
        <v>0</v>
      </c>
      <c r="R10" s="72" t="s">
        <v>563</v>
      </c>
      <c r="S10" s="1" t="s">
        <v>563</v>
      </c>
      <c r="T10" s="4" t="s">
        <v>504</v>
      </c>
      <c r="U10" s="32" t="s">
        <v>562</v>
      </c>
      <c r="V10" s="28" t="s">
        <v>562</v>
      </c>
      <c r="W10" s="28" t="s">
        <v>562</v>
      </c>
      <c r="X10" s="28"/>
      <c r="Y10" s="28"/>
      <c r="Z10" s="87" t="s">
        <v>503</v>
      </c>
      <c r="AA10" s="66" t="s">
        <v>433</v>
      </c>
      <c r="AB10" s="61"/>
      <c r="AC10" s="57"/>
    </row>
    <row r="11" spans="1:29" ht="36" customHeight="1" x14ac:dyDescent="0.3">
      <c r="A11" s="47" t="s">
        <v>1</v>
      </c>
      <c r="B11" s="65">
        <f t="shared" si="1"/>
        <v>6</v>
      </c>
      <c r="C11" s="76" t="s">
        <v>39</v>
      </c>
      <c r="D11" s="77" t="s">
        <v>25</v>
      </c>
      <c r="E11" s="77" t="s">
        <v>37</v>
      </c>
      <c r="F11" s="59" t="s">
        <v>44</v>
      </c>
      <c r="G11" s="118" t="s">
        <v>537</v>
      </c>
      <c r="H11" s="86" t="s">
        <v>558</v>
      </c>
      <c r="I11" s="123">
        <f t="shared" si="2"/>
        <v>7200</v>
      </c>
      <c r="J11" s="124">
        <v>6400</v>
      </c>
      <c r="K11" s="125">
        <v>800</v>
      </c>
      <c r="L11" s="126">
        <f t="shared" si="3"/>
        <v>7100</v>
      </c>
      <c r="M11" s="126">
        <v>6400</v>
      </c>
      <c r="N11" s="127">
        <v>700</v>
      </c>
      <c r="O11" s="128">
        <f t="shared" si="4"/>
        <v>100</v>
      </c>
      <c r="P11" s="129">
        <f t="shared" si="5"/>
        <v>0</v>
      </c>
      <c r="Q11" s="130">
        <f t="shared" si="6"/>
        <v>100</v>
      </c>
      <c r="R11" s="72">
        <v>100</v>
      </c>
      <c r="S11" s="1" t="s">
        <v>457</v>
      </c>
      <c r="T11" s="4" t="s">
        <v>458</v>
      </c>
      <c r="U11" s="32">
        <v>100</v>
      </c>
      <c r="V11" s="28" t="s">
        <v>465</v>
      </c>
      <c r="W11" s="28" t="s">
        <v>467</v>
      </c>
      <c r="X11" s="28"/>
      <c r="Y11" s="28"/>
      <c r="Z11" s="131"/>
      <c r="AA11" s="66" t="s">
        <v>433</v>
      </c>
      <c r="AB11" s="61"/>
      <c r="AC11" s="57"/>
    </row>
    <row r="12" spans="1:29" ht="36" customHeight="1" x14ac:dyDescent="0.3">
      <c r="A12" s="47" t="s">
        <v>1</v>
      </c>
      <c r="B12" s="65">
        <f t="shared" si="1"/>
        <v>7</v>
      </c>
      <c r="C12" s="76" t="s">
        <v>39</v>
      </c>
      <c r="D12" s="77" t="s">
        <v>25</v>
      </c>
      <c r="E12" s="77" t="s">
        <v>37</v>
      </c>
      <c r="F12" s="59" t="s">
        <v>44</v>
      </c>
      <c r="G12" s="118" t="s">
        <v>538</v>
      </c>
      <c r="H12" s="86" t="s">
        <v>558</v>
      </c>
      <c r="I12" s="123">
        <f t="shared" si="2"/>
        <v>1380</v>
      </c>
      <c r="J12" s="124">
        <v>1230</v>
      </c>
      <c r="K12" s="125">
        <v>150</v>
      </c>
      <c r="L12" s="126">
        <f t="shared" si="3"/>
        <v>1380</v>
      </c>
      <c r="M12" s="126">
        <v>1230</v>
      </c>
      <c r="N12" s="127">
        <v>150</v>
      </c>
      <c r="O12" s="128">
        <f t="shared" si="4"/>
        <v>0</v>
      </c>
      <c r="P12" s="129">
        <f t="shared" si="5"/>
        <v>0</v>
      </c>
      <c r="Q12" s="130">
        <f t="shared" si="6"/>
        <v>0</v>
      </c>
      <c r="R12" s="72">
        <v>87</v>
      </c>
      <c r="S12" s="1" t="s">
        <v>478</v>
      </c>
      <c r="T12" s="4" t="s">
        <v>458</v>
      </c>
      <c r="U12" s="32">
        <v>87</v>
      </c>
      <c r="V12" s="28" t="s">
        <v>517</v>
      </c>
      <c r="W12" s="28" t="s">
        <v>467</v>
      </c>
      <c r="X12" s="28"/>
      <c r="Y12" s="28"/>
      <c r="Z12" s="131"/>
      <c r="AA12" s="66" t="s">
        <v>433</v>
      </c>
      <c r="AB12" s="61"/>
      <c r="AC12" s="57"/>
    </row>
    <row r="13" spans="1:29" ht="36" customHeight="1" x14ac:dyDescent="0.3">
      <c r="A13" s="47" t="s">
        <v>1</v>
      </c>
      <c r="B13" s="65">
        <f t="shared" si="1"/>
        <v>8</v>
      </c>
      <c r="C13" s="76" t="s">
        <v>39</v>
      </c>
      <c r="D13" s="77" t="s">
        <v>25</v>
      </c>
      <c r="E13" s="77" t="s">
        <v>37</v>
      </c>
      <c r="F13" s="59" t="s">
        <v>44</v>
      </c>
      <c r="G13" s="118" t="s">
        <v>539</v>
      </c>
      <c r="H13" s="86" t="s">
        <v>558</v>
      </c>
      <c r="I13" s="123">
        <f t="shared" si="2"/>
        <v>2980</v>
      </c>
      <c r="J13" s="124">
        <v>2980</v>
      </c>
      <c r="K13" s="125">
        <v>0</v>
      </c>
      <c r="L13" s="126">
        <f t="shared" si="3"/>
        <v>0</v>
      </c>
      <c r="M13" s="126">
        <v>0</v>
      </c>
      <c r="N13" s="127">
        <v>0</v>
      </c>
      <c r="O13" s="128">
        <f t="shared" si="4"/>
        <v>2980</v>
      </c>
      <c r="P13" s="129">
        <f t="shared" si="5"/>
        <v>2980</v>
      </c>
      <c r="Q13" s="130">
        <f t="shared" si="6"/>
        <v>0</v>
      </c>
      <c r="R13" s="72" t="s">
        <v>563</v>
      </c>
      <c r="S13" s="1" t="s">
        <v>563</v>
      </c>
      <c r="T13" s="4" t="s">
        <v>504</v>
      </c>
      <c r="U13" s="32" t="s">
        <v>562</v>
      </c>
      <c r="V13" s="28" t="s">
        <v>562</v>
      </c>
      <c r="W13" s="28" t="s">
        <v>562</v>
      </c>
      <c r="X13" s="28"/>
      <c r="Y13" s="28"/>
      <c r="Z13" s="87" t="s">
        <v>503</v>
      </c>
      <c r="AA13" s="66" t="s">
        <v>433</v>
      </c>
      <c r="AB13" s="61"/>
      <c r="AC13" s="57"/>
    </row>
    <row r="14" spans="1:29" ht="36" customHeight="1" x14ac:dyDescent="0.3">
      <c r="A14" s="47" t="s">
        <v>1</v>
      </c>
      <c r="B14" s="65">
        <f t="shared" si="1"/>
        <v>9</v>
      </c>
      <c r="C14" s="76" t="s">
        <v>39</v>
      </c>
      <c r="D14" s="77" t="s">
        <v>25</v>
      </c>
      <c r="E14" s="77" t="s">
        <v>37</v>
      </c>
      <c r="F14" s="59" t="s">
        <v>44</v>
      </c>
      <c r="G14" s="118" t="s">
        <v>540</v>
      </c>
      <c r="H14" s="86" t="s">
        <v>558</v>
      </c>
      <c r="I14" s="123">
        <f t="shared" si="2"/>
        <v>1130</v>
      </c>
      <c r="J14" s="124">
        <v>830</v>
      </c>
      <c r="K14" s="125">
        <v>300</v>
      </c>
      <c r="L14" s="126">
        <f t="shared" si="3"/>
        <v>1130</v>
      </c>
      <c r="M14" s="126">
        <v>830</v>
      </c>
      <c r="N14" s="127">
        <v>300</v>
      </c>
      <c r="O14" s="128">
        <f t="shared" si="4"/>
        <v>0</v>
      </c>
      <c r="P14" s="129">
        <f t="shared" si="5"/>
        <v>0</v>
      </c>
      <c r="Q14" s="130">
        <f t="shared" si="6"/>
        <v>0</v>
      </c>
      <c r="R14" s="72">
        <v>90</v>
      </c>
      <c r="S14" s="1" t="s">
        <v>457</v>
      </c>
      <c r="T14" s="4" t="s">
        <v>458</v>
      </c>
      <c r="U14" s="32">
        <v>90</v>
      </c>
      <c r="V14" s="28" t="s">
        <v>465</v>
      </c>
      <c r="W14" s="28" t="s">
        <v>467</v>
      </c>
      <c r="X14" s="28"/>
      <c r="Y14" s="28"/>
      <c r="Z14" s="131"/>
      <c r="AA14" s="66" t="s">
        <v>433</v>
      </c>
      <c r="AB14" s="61"/>
      <c r="AC14" s="57"/>
    </row>
    <row r="15" spans="1:29" ht="36" customHeight="1" x14ac:dyDescent="0.3">
      <c r="A15" s="47" t="s">
        <v>1</v>
      </c>
      <c r="B15" s="65">
        <f t="shared" si="1"/>
        <v>10</v>
      </c>
      <c r="C15" s="76" t="s">
        <v>39</v>
      </c>
      <c r="D15" s="77" t="s">
        <v>25</v>
      </c>
      <c r="E15" s="77" t="s">
        <v>37</v>
      </c>
      <c r="F15" s="59" t="s">
        <v>45</v>
      </c>
      <c r="G15" s="114" t="s">
        <v>541</v>
      </c>
      <c r="H15" s="86" t="s">
        <v>559</v>
      </c>
      <c r="I15" s="123">
        <f t="shared" si="2"/>
        <v>1200</v>
      </c>
      <c r="J15" s="124">
        <v>960</v>
      </c>
      <c r="K15" s="125">
        <v>240</v>
      </c>
      <c r="L15" s="126">
        <f t="shared" si="3"/>
        <v>1100</v>
      </c>
      <c r="M15" s="126">
        <v>860</v>
      </c>
      <c r="N15" s="127">
        <v>240</v>
      </c>
      <c r="O15" s="128">
        <f t="shared" si="4"/>
        <v>100</v>
      </c>
      <c r="P15" s="129">
        <f t="shared" si="5"/>
        <v>100</v>
      </c>
      <c r="Q15" s="130">
        <f t="shared" si="6"/>
        <v>0</v>
      </c>
      <c r="R15" s="72">
        <v>100</v>
      </c>
      <c r="S15" s="1" t="s">
        <v>457</v>
      </c>
      <c r="T15" s="4" t="s">
        <v>458</v>
      </c>
      <c r="U15" s="32">
        <v>100</v>
      </c>
      <c r="V15" s="28" t="s">
        <v>465</v>
      </c>
      <c r="W15" s="28" t="s">
        <v>467</v>
      </c>
      <c r="X15" s="28"/>
      <c r="Y15" s="28"/>
      <c r="Z15" s="131"/>
      <c r="AA15" s="66" t="s">
        <v>433</v>
      </c>
      <c r="AB15" s="61"/>
      <c r="AC15" s="57"/>
    </row>
    <row r="16" spans="1:29" ht="36" customHeight="1" x14ac:dyDescent="0.3">
      <c r="A16" s="47" t="s">
        <v>1</v>
      </c>
      <c r="B16" s="65">
        <f t="shared" si="1"/>
        <v>11</v>
      </c>
      <c r="C16" s="76" t="s">
        <v>39</v>
      </c>
      <c r="D16" s="77" t="s">
        <v>25</v>
      </c>
      <c r="E16" s="77" t="s">
        <v>37</v>
      </c>
      <c r="F16" s="59" t="s">
        <v>45</v>
      </c>
      <c r="G16" s="114" t="s">
        <v>542</v>
      </c>
      <c r="H16" s="86" t="s">
        <v>559</v>
      </c>
      <c r="I16" s="123">
        <f t="shared" si="2"/>
        <v>1400</v>
      </c>
      <c r="J16" s="124">
        <v>1400</v>
      </c>
      <c r="K16" s="125">
        <v>0</v>
      </c>
      <c r="L16" s="126">
        <f t="shared" si="3"/>
        <v>0</v>
      </c>
      <c r="M16" s="126">
        <v>0</v>
      </c>
      <c r="N16" s="127">
        <v>0</v>
      </c>
      <c r="O16" s="128">
        <f t="shared" si="4"/>
        <v>1400</v>
      </c>
      <c r="P16" s="129">
        <f t="shared" si="5"/>
        <v>1400</v>
      </c>
      <c r="Q16" s="130">
        <f t="shared" si="6"/>
        <v>0</v>
      </c>
      <c r="R16" s="72" t="s">
        <v>563</v>
      </c>
      <c r="S16" s="1" t="s">
        <v>563</v>
      </c>
      <c r="T16" s="4" t="s">
        <v>504</v>
      </c>
      <c r="U16" s="32" t="s">
        <v>562</v>
      </c>
      <c r="V16" s="28" t="s">
        <v>562</v>
      </c>
      <c r="W16" s="28" t="s">
        <v>562</v>
      </c>
      <c r="X16" s="28"/>
      <c r="Y16" s="28"/>
      <c r="Z16" s="87" t="s">
        <v>503</v>
      </c>
      <c r="AA16" s="66" t="s">
        <v>433</v>
      </c>
      <c r="AB16" s="61"/>
      <c r="AC16" s="57"/>
    </row>
    <row r="17" spans="1:29" ht="36" customHeight="1" x14ac:dyDescent="0.3">
      <c r="A17" s="47" t="s">
        <v>1</v>
      </c>
      <c r="B17" s="65">
        <f t="shared" si="1"/>
        <v>12</v>
      </c>
      <c r="C17" s="76" t="s">
        <v>39</v>
      </c>
      <c r="D17" s="77" t="s">
        <v>25</v>
      </c>
      <c r="E17" s="77" t="s">
        <v>37</v>
      </c>
      <c r="F17" s="59" t="s">
        <v>45</v>
      </c>
      <c r="G17" s="114" t="s">
        <v>543</v>
      </c>
      <c r="H17" s="86" t="s">
        <v>559</v>
      </c>
      <c r="I17" s="123">
        <f t="shared" si="2"/>
        <v>1295</v>
      </c>
      <c r="J17" s="124">
        <v>1295</v>
      </c>
      <c r="K17" s="125">
        <v>0</v>
      </c>
      <c r="L17" s="126">
        <f t="shared" si="3"/>
        <v>0</v>
      </c>
      <c r="M17" s="126">
        <v>0</v>
      </c>
      <c r="N17" s="127">
        <v>0</v>
      </c>
      <c r="O17" s="128">
        <f t="shared" si="4"/>
        <v>1295</v>
      </c>
      <c r="P17" s="129">
        <f t="shared" si="5"/>
        <v>1295</v>
      </c>
      <c r="Q17" s="130">
        <f t="shared" si="6"/>
        <v>0</v>
      </c>
      <c r="R17" s="72" t="s">
        <v>563</v>
      </c>
      <c r="S17" s="1" t="s">
        <v>563</v>
      </c>
      <c r="T17" s="4" t="s">
        <v>504</v>
      </c>
      <c r="U17" s="32" t="s">
        <v>562</v>
      </c>
      <c r="V17" s="28" t="s">
        <v>563</v>
      </c>
      <c r="W17" s="28" t="s">
        <v>562</v>
      </c>
      <c r="X17" s="28"/>
      <c r="Y17" s="28"/>
      <c r="Z17" s="87" t="s">
        <v>503</v>
      </c>
      <c r="AA17" s="66" t="s">
        <v>433</v>
      </c>
      <c r="AB17" s="61"/>
      <c r="AC17" s="57"/>
    </row>
    <row r="18" spans="1:29" ht="36" customHeight="1" x14ac:dyDescent="0.3">
      <c r="A18" s="47" t="s">
        <v>1</v>
      </c>
      <c r="B18" s="65">
        <f t="shared" si="1"/>
        <v>13</v>
      </c>
      <c r="C18" s="76" t="s">
        <v>39</v>
      </c>
      <c r="D18" s="77" t="s">
        <v>25</v>
      </c>
      <c r="E18" s="77" t="s">
        <v>37</v>
      </c>
      <c r="F18" s="59" t="s">
        <v>45</v>
      </c>
      <c r="G18" s="114" t="s">
        <v>544</v>
      </c>
      <c r="H18" s="86" t="s">
        <v>559</v>
      </c>
      <c r="I18" s="123">
        <f t="shared" si="2"/>
        <v>1400</v>
      </c>
      <c r="J18" s="124">
        <v>1400</v>
      </c>
      <c r="K18" s="125">
        <v>0</v>
      </c>
      <c r="L18" s="126">
        <f t="shared" si="3"/>
        <v>0</v>
      </c>
      <c r="M18" s="126">
        <v>0</v>
      </c>
      <c r="N18" s="127">
        <v>0</v>
      </c>
      <c r="O18" s="128">
        <f t="shared" si="4"/>
        <v>1400</v>
      </c>
      <c r="P18" s="129">
        <f t="shared" si="5"/>
        <v>1400</v>
      </c>
      <c r="Q18" s="130">
        <f t="shared" si="6"/>
        <v>0</v>
      </c>
      <c r="R18" s="72" t="s">
        <v>563</v>
      </c>
      <c r="S18" s="1" t="s">
        <v>563</v>
      </c>
      <c r="T18" s="4" t="s">
        <v>504</v>
      </c>
      <c r="U18" s="32" t="s">
        <v>562</v>
      </c>
      <c r="V18" s="28" t="s">
        <v>562</v>
      </c>
      <c r="W18" s="28" t="s">
        <v>562</v>
      </c>
      <c r="X18" s="28"/>
      <c r="Y18" s="28"/>
      <c r="Z18" s="87" t="s">
        <v>503</v>
      </c>
      <c r="AA18" s="66" t="s">
        <v>433</v>
      </c>
      <c r="AB18" s="61"/>
      <c r="AC18" s="57"/>
    </row>
    <row r="19" spans="1:29" ht="36" customHeight="1" x14ac:dyDescent="0.3">
      <c r="A19" s="47" t="s">
        <v>1</v>
      </c>
      <c r="B19" s="65">
        <f t="shared" si="1"/>
        <v>14</v>
      </c>
      <c r="C19" s="76" t="s">
        <v>39</v>
      </c>
      <c r="D19" s="77" t="s">
        <v>25</v>
      </c>
      <c r="E19" s="77" t="s">
        <v>37</v>
      </c>
      <c r="F19" s="59" t="s">
        <v>45</v>
      </c>
      <c r="G19" s="114" t="s">
        <v>545</v>
      </c>
      <c r="H19" s="86" t="s">
        <v>559</v>
      </c>
      <c r="I19" s="123">
        <f t="shared" si="2"/>
        <v>842</v>
      </c>
      <c r="J19" s="124">
        <v>842</v>
      </c>
      <c r="K19" s="125">
        <v>0</v>
      </c>
      <c r="L19" s="126">
        <f t="shared" si="3"/>
        <v>0</v>
      </c>
      <c r="M19" s="126">
        <v>0</v>
      </c>
      <c r="N19" s="127">
        <v>0</v>
      </c>
      <c r="O19" s="128">
        <f t="shared" si="4"/>
        <v>842</v>
      </c>
      <c r="P19" s="129">
        <f t="shared" si="5"/>
        <v>842</v>
      </c>
      <c r="Q19" s="130">
        <f t="shared" si="6"/>
        <v>0</v>
      </c>
      <c r="R19" s="72" t="s">
        <v>563</v>
      </c>
      <c r="S19" s="1" t="s">
        <v>563</v>
      </c>
      <c r="T19" s="4" t="s">
        <v>504</v>
      </c>
      <c r="U19" s="32" t="s">
        <v>562</v>
      </c>
      <c r="V19" s="28" t="s">
        <v>562</v>
      </c>
      <c r="W19" s="28" t="s">
        <v>562</v>
      </c>
      <c r="X19" s="28"/>
      <c r="Y19" s="28"/>
      <c r="Z19" s="87" t="s">
        <v>503</v>
      </c>
      <c r="AA19" s="66" t="s">
        <v>433</v>
      </c>
      <c r="AB19" s="61"/>
      <c r="AC19" s="57"/>
    </row>
    <row r="20" spans="1:29" ht="36" customHeight="1" x14ac:dyDescent="0.3">
      <c r="A20" s="47" t="s">
        <v>1</v>
      </c>
      <c r="B20" s="65">
        <f t="shared" si="1"/>
        <v>15</v>
      </c>
      <c r="C20" s="76" t="s">
        <v>39</v>
      </c>
      <c r="D20" s="77" t="s">
        <v>25</v>
      </c>
      <c r="E20" s="77" t="s">
        <v>37</v>
      </c>
      <c r="F20" s="59" t="s">
        <v>45</v>
      </c>
      <c r="G20" s="114" t="s">
        <v>546</v>
      </c>
      <c r="H20" s="86" t="s">
        <v>559</v>
      </c>
      <c r="I20" s="123">
        <f t="shared" si="2"/>
        <v>719</v>
      </c>
      <c r="J20" s="124">
        <v>719</v>
      </c>
      <c r="K20" s="125">
        <v>0</v>
      </c>
      <c r="L20" s="126">
        <f t="shared" si="3"/>
        <v>0</v>
      </c>
      <c r="M20" s="126">
        <v>0</v>
      </c>
      <c r="N20" s="127">
        <v>0</v>
      </c>
      <c r="O20" s="128">
        <f t="shared" si="4"/>
        <v>719</v>
      </c>
      <c r="P20" s="129">
        <f t="shared" si="5"/>
        <v>719</v>
      </c>
      <c r="Q20" s="130">
        <f t="shared" si="6"/>
        <v>0</v>
      </c>
      <c r="R20" s="72" t="s">
        <v>563</v>
      </c>
      <c r="S20" s="1" t="s">
        <v>563</v>
      </c>
      <c r="T20" s="4" t="s">
        <v>504</v>
      </c>
      <c r="U20" s="32" t="s">
        <v>562</v>
      </c>
      <c r="V20" s="28" t="s">
        <v>562</v>
      </c>
      <c r="W20" s="28" t="s">
        <v>562</v>
      </c>
      <c r="X20" s="28"/>
      <c r="Y20" s="28"/>
      <c r="Z20" s="87" t="s">
        <v>503</v>
      </c>
      <c r="AA20" s="66" t="s">
        <v>433</v>
      </c>
      <c r="AB20" s="61"/>
      <c r="AC20" s="57"/>
    </row>
    <row r="21" spans="1:29" ht="36" customHeight="1" x14ac:dyDescent="0.3">
      <c r="A21" s="47" t="s">
        <v>1</v>
      </c>
      <c r="B21" s="65">
        <f t="shared" si="1"/>
        <v>16</v>
      </c>
      <c r="C21" s="76" t="s">
        <v>39</v>
      </c>
      <c r="D21" s="77" t="s">
        <v>25</v>
      </c>
      <c r="E21" s="77" t="s">
        <v>37</v>
      </c>
      <c r="F21" s="59" t="s">
        <v>45</v>
      </c>
      <c r="G21" s="114" t="s">
        <v>547</v>
      </c>
      <c r="H21" s="86" t="s">
        <v>559</v>
      </c>
      <c r="I21" s="123">
        <f t="shared" si="2"/>
        <v>1400</v>
      </c>
      <c r="J21" s="124">
        <v>1400</v>
      </c>
      <c r="K21" s="125">
        <v>0</v>
      </c>
      <c r="L21" s="126">
        <f t="shared" si="3"/>
        <v>0</v>
      </c>
      <c r="M21" s="126">
        <v>0</v>
      </c>
      <c r="N21" s="127">
        <v>0</v>
      </c>
      <c r="O21" s="128">
        <f t="shared" si="4"/>
        <v>1400</v>
      </c>
      <c r="P21" s="129">
        <f t="shared" si="5"/>
        <v>1400</v>
      </c>
      <c r="Q21" s="130">
        <f t="shared" si="6"/>
        <v>0</v>
      </c>
      <c r="R21" s="72" t="s">
        <v>563</v>
      </c>
      <c r="S21" s="1" t="s">
        <v>563</v>
      </c>
      <c r="T21" s="4" t="s">
        <v>504</v>
      </c>
      <c r="U21" s="32" t="s">
        <v>562</v>
      </c>
      <c r="V21" s="28" t="s">
        <v>562</v>
      </c>
      <c r="W21" s="28" t="s">
        <v>562</v>
      </c>
      <c r="X21" s="28"/>
      <c r="Y21" s="28"/>
      <c r="Z21" s="87" t="s">
        <v>503</v>
      </c>
      <c r="AA21" s="66" t="s">
        <v>433</v>
      </c>
      <c r="AB21" s="61"/>
      <c r="AC21" s="57"/>
    </row>
    <row r="22" spans="1:29" ht="36" customHeight="1" x14ac:dyDescent="0.3">
      <c r="A22" s="47" t="s">
        <v>1</v>
      </c>
      <c r="B22" s="65">
        <f t="shared" si="1"/>
        <v>17</v>
      </c>
      <c r="C22" s="76" t="s">
        <v>39</v>
      </c>
      <c r="D22" s="77" t="s">
        <v>518</v>
      </c>
      <c r="E22" s="77" t="s">
        <v>37</v>
      </c>
      <c r="F22" s="59" t="s">
        <v>46</v>
      </c>
      <c r="G22" s="114" t="s">
        <v>548</v>
      </c>
      <c r="H22" s="86" t="s">
        <v>560</v>
      </c>
      <c r="I22" s="123">
        <f t="shared" si="2"/>
        <v>3450</v>
      </c>
      <c r="J22" s="124">
        <v>3200</v>
      </c>
      <c r="K22" s="125">
        <v>250</v>
      </c>
      <c r="L22" s="126">
        <f t="shared" si="3"/>
        <v>3450</v>
      </c>
      <c r="M22" s="126">
        <v>3200</v>
      </c>
      <c r="N22" s="127">
        <v>250</v>
      </c>
      <c r="O22" s="128">
        <f t="shared" si="4"/>
        <v>0</v>
      </c>
      <c r="P22" s="129">
        <f t="shared" si="5"/>
        <v>0</v>
      </c>
      <c r="Q22" s="130">
        <f t="shared" si="6"/>
        <v>0</v>
      </c>
      <c r="R22" s="72">
        <v>97</v>
      </c>
      <c r="S22" s="1" t="s">
        <v>457</v>
      </c>
      <c r="T22" s="4" t="s">
        <v>458</v>
      </c>
      <c r="U22" s="32">
        <v>97</v>
      </c>
      <c r="V22" s="28" t="s">
        <v>465</v>
      </c>
      <c r="W22" s="28" t="s">
        <v>467</v>
      </c>
      <c r="X22" s="28"/>
      <c r="Y22" s="28"/>
      <c r="Z22" s="131"/>
      <c r="AA22" s="66" t="s">
        <v>433</v>
      </c>
      <c r="AB22" s="61"/>
      <c r="AC22" s="57"/>
    </row>
    <row r="23" spans="1:29" ht="36" customHeight="1" x14ac:dyDescent="0.3">
      <c r="A23" s="47" t="s">
        <v>1</v>
      </c>
      <c r="B23" s="65">
        <f t="shared" si="1"/>
        <v>18</v>
      </c>
      <c r="C23" s="76" t="s">
        <v>39</v>
      </c>
      <c r="D23" s="77" t="s">
        <v>518</v>
      </c>
      <c r="E23" s="77" t="s">
        <v>37</v>
      </c>
      <c r="F23" s="59" t="s">
        <v>46</v>
      </c>
      <c r="G23" s="114" t="s">
        <v>549</v>
      </c>
      <c r="H23" s="86" t="s">
        <v>560</v>
      </c>
      <c r="I23" s="123">
        <f t="shared" si="2"/>
        <v>870</v>
      </c>
      <c r="J23" s="124">
        <v>770</v>
      </c>
      <c r="K23" s="125">
        <v>100</v>
      </c>
      <c r="L23" s="126">
        <f t="shared" si="3"/>
        <v>870</v>
      </c>
      <c r="M23" s="126">
        <v>770</v>
      </c>
      <c r="N23" s="127">
        <v>100</v>
      </c>
      <c r="O23" s="128">
        <f t="shared" si="4"/>
        <v>0</v>
      </c>
      <c r="P23" s="129">
        <f t="shared" si="5"/>
        <v>0</v>
      </c>
      <c r="Q23" s="130">
        <f t="shared" si="6"/>
        <v>0</v>
      </c>
      <c r="R23" s="72">
        <v>95</v>
      </c>
      <c r="S23" s="1" t="s">
        <v>457</v>
      </c>
      <c r="T23" s="4" t="s">
        <v>458</v>
      </c>
      <c r="U23" s="32">
        <v>95</v>
      </c>
      <c r="V23" s="28" t="s">
        <v>465</v>
      </c>
      <c r="W23" s="28" t="s">
        <v>467</v>
      </c>
      <c r="X23" s="28"/>
      <c r="Y23" s="28"/>
      <c r="Z23" s="131"/>
      <c r="AA23" s="66" t="s">
        <v>433</v>
      </c>
      <c r="AB23" s="61"/>
      <c r="AC23" s="57"/>
    </row>
    <row r="24" spans="1:29" ht="36" customHeight="1" x14ac:dyDescent="0.3">
      <c r="A24" s="47" t="s">
        <v>1</v>
      </c>
      <c r="B24" s="65">
        <f t="shared" si="1"/>
        <v>19</v>
      </c>
      <c r="C24" s="76" t="s">
        <v>39</v>
      </c>
      <c r="D24" s="77" t="s">
        <v>518</v>
      </c>
      <c r="E24" s="77" t="s">
        <v>37</v>
      </c>
      <c r="F24" s="59" t="s">
        <v>46</v>
      </c>
      <c r="G24" s="114" t="s">
        <v>550</v>
      </c>
      <c r="H24" s="86" t="s">
        <v>560</v>
      </c>
      <c r="I24" s="123">
        <f t="shared" si="2"/>
        <v>1473</v>
      </c>
      <c r="J24" s="124">
        <v>1223</v>
      </c>
      <c r="K24" s="125">
        <v>250</v>
      </c>
      <c r="L24" s="126">
        <f t="shared" si="3"/>
        <v>1473</v>
      </c>
      <c r="M24" s="126">
        <v>1223</v>
      </c>
      <c r="N24" s="127">
        <v>250</v>
      </c>
      <c r="O24" s="128">
        <f t="shared" si="4"/>
        <v>0</v>
      </c>
      <c r="P24" s="129">
        <f t="shared" si="5"/>
        <v>0</v>
      </c>
      <c r="Q24" s="130">
        <f t="shared" si="6"/>
        <v>0</v>
      </c>
      <c r="R24" s="72">
        <v>100</v>
      </c>
      <c r="S24" s="1" t="s">
        <v>457</v>
      </c>
      <c r="T24" s="4" t="s">
        <v>458</v>
      </c>
      <c r="U24" s="32">
        <v>100</v>
      </c>
      <c r="V24" s="28" t="s">
        <v>465</v>
      </c>
      <c r="W24" s="28" t="s">
        <v>467</v>
      </c>
      <c r="X24" s="28"/>
      <c r="Y24" s="28"/>
      <c r="Z24" s="131"/>
      <c r="AA24" s="66" t="s">
        <v>433</v>
      </c>
      <c r="AB24" s="61"/>
      <c r="AC24" s="57"/>
    </row>
    <row r="25" spans="1:29" ht="36" customHeight="1" x14ac:dyDescent="0.3">
      <c r="A25" s="47" t="s">
        <v>1</v>
      </c>
      <c r="B25" s="65">
        <f t="shared" si="1"/>
        <v>20</v>
      </c>
      <c r="C25" s="76" t="s">
        <v>39</v>
      </c>
      <c r="D25" s="77" t="s">
        <v>25</v>
      </c>
      <c r="E25" s="77" t="s">
        <v>37</v>
      </c>
      <c r="F25" s="59" t="s">
        <v>47</v>
      </c>
      <c r="G25" s="114" t="s">
        <v>551</v>
      </c>
      <c r="H25" s="86" t="s">
        <v>557</v>
      </c>
      <c r="I25" s="123">
        <f t="shared" si="2"/>
        <v>1020</v>
      </c>
      <c r="J25" s="124">
        <v>1020</v>
      </c>
      <c r="K25" s="125">
        <v>0</v>
      </c>
      <c r="L25" s="126">
        <f t="shared" si="3"/>
        <v>0</v>
      </c>
      <c r="M25" s="126">
        <v>0</v>
      </c>
      <c r="N25" s="127">
        <v>0</v>
      </c>
      <c r="O25" s="128">
        <f t="shared" si="4"/>
        <v>1020</v>
      </c>
      <c r="P25" s="129">
        <f t="shared" si="5"/>
        <v>1020</v>
      </c>
      <c r="Q25" s="130">
        <f t="shared" si="6"/>
        <v>0</v>
      </c>
      <c r="R25" s="72" t="s">
        <v>563</v>
      </c>
      <c r="S25" s="1" t="s">
        <v>563</v>
      </c>
      <c r="T25" s="4" t="s">
        <v>504</v>
      </c>
      <c r="U25" s="32" t="s">
        <v>562</v>
      </c>
      <c r="V25" s="28" t="s">
        <v>562</v>
      </c>
      <c r="W25" s="28" t="s">
        <v>562</v>
      </c>
      <c r="X25" s="28"/>
      <c r="Y25" s="28"/>
      <c r="Z25" s="87" t="s">
        <v>503</v>
      </c>
      <c r="AA25" s="66" t="s">
        <v>433</v>
      </c>
      <c r="AB25" s="61"/>
      <c r="AC25" s="57"/>
    </row>
    <row r="26" spans="1:29" ht="36" customHeight="1" x14ac:dyDescent="0.3">
      <c r="A26" s="47" t="s">
        <v>1</v>
      </c>
      <c r="B26" s="65">
        <f t="shared" si="1"/>
        <v>21</v>
      </c>
      <c r="C26" s="76" t="s">
        <v>39</v>
      </c>
      <c r="D26" s="77" t="s">
        <v>25</v>
      </c>
      <c r="E26" s="77" t="s">
        <v>37</v>
      </c>
      <c r="F26" s="59" t="s">
        <v>47</v>
      </c>
      <c r="G26" s="114" t="s">
        <v>552</v>
      </c>
      <c r="H26" s="86" t="s">
        <v>557</v>
      </c>
      <c r="I26" s="123">
        <f t="shared" si="2"/>
        <v>475</v>
      </c>
      <c r="J26" s="124">
        <v>475</v>
      </c>
      <c r="K26" s="125">
        <v>0</v>
      </c>
      <c r="L26" s="126">
        <f t="shared" si="3"/>
        <v>0</v>
      </c>
      <c r="M26" s="126">
        <v>0</v>
      </c>
      <c r="N26" s="127">
        <v>0</v>
      </c>
      <c r="O26" s="128">
        <f t="shared" si="4"/>
        <v>475</v>
      </c>
      <c r="P26" s="129">
        <f t="shared" si="5"/>
        <v>475</v>
      </c>
      <c r="Q26" s="130">
        <f t="shared" si="6"/>
        <v>0</v>
      </c>
      <c r="R26" s="72" t="s">
        <v>563</v>
      </c>
      <c r="S26" s="1" t="s">
        <v>563</v>
      </c>
      <c r="T26" s="4" t="s">
        <v>504</v>
      </c>
      <c r="U26" s="32" t="s">
        <v>562</v>
      </c>
      <c r="V26" s="28" t="s">
        <v>562</v>
      </c>
      <c r="W26" s="28" t="s">
        <v>562</v>
      </c>
      <c r="X26" s="28"/>
      <c r="Y26" s="28"/>
      <c r="Z26" s="87" t="s">
        <v>503</v>
      </c>
      <c r="AA26" s="66" t="s">
        <v>433</v>
      </c>
      <c r="AB26" s="61"/>
      <c r="AC26" s="57"/>
    </row>
    <row r="27" spans="1:29" ht="36" customHeight="1" x14ac:dyDescent="0.3">
      <c r="A27" s="47" t="s">
        <v>1</v>
      </c>
      <c r="B27" s="65">
        <f t="shared" si="1"/>
        <v>22</v>
      </c>
      <c r="C27" s="76" t="s">
        <v>39</v>
      </c>
      <c r="D27" s="77" t="s">
        <v>25</v>
      </c>
      <c r="E27" s="77" t="s">
        <v>37</v>
      </c>
      <c r="F27" s="59" t="s">
        <v>48</v>
      </c>
      <c r="G27" s="114" t="s">
        <v>553</v>
      </c>
      <c r="H27" s="119" t="s">
        <v>532</v>
      </c>
      <c r="I27" s="123">
        <f t="shared" si="2"/>
        <v>6340</v>
      </c>
      <c r="J27" s="124">
        <v>5480</v>
      </c>
      <c r="K27" s="125">
        <v>860</v>
      </c>
      <c r="L27" s="126">
        <f t="shared" si="3"/>
        <v>6340</v>
      </c>
      <c r="M27" s="126">
        <v>5480</v>
      </c>
      <c r="N27" s="127">
        <v>860</v>
      </c>
      <c r="O27" s="128">
        <f t="shared" si="4"/>
        <v>0</v>
      </c>
      <c r="P27" s="129">
        <f t="shared" si="5"/>
        <v>0</v>
      </c>
      <c r="Q27" s="130">
        <f t="shared" si="6"/>
        <v>0</v>
      </c>
      <c r="R27" s="72">
        <v>95</v>
      </c>
      <c r="S27" s="1" t="s">
        <v>660</v>
      </c>
      <c r="T27" s="4" t="s">
        <v>458</v>
      </c>
      <c r="U27" s="32">
        <v>95</v>
      </c>
      <c r="V27" s="28" t="s">
        <v>465</v>
      </c>
      <c r="W27" s="28" t="s">
        <v>467</v>
      </c>
      <c r="X27" s="28"/>
      <c r="Y27" s="28"/>
      <c r="Z27" s="131"/>
      <c r="AA27" s="66" t="s">
        <v>433</v>
      </c>
      <c r="AB27" s="61"/>
      <c r="AC27" s="57"/>
    </row>
    <row r="28" spans="1:29" ht="36" customHeight="1" x14ac:dyDescent="0.3">
      <c r="A28" s="47" t="s">
        <v>1</v>
      </c>
      <c r="B28" s="65">
        <f t="shared" si="1"/>
        <v>23</v>
      </c>
      <c r="C28" s="76" t="s">
        <v>39</v>
      </c>
      <c r="D28" s="77" t="s">
        <v>25</v>
      </c>
      <c r="E28" s="77" t="s">
        <v>37</v>
      </c>
      <c r="F28" s="59" t="s">
        <v>48</v>
      </c>
      <c r="G28" s="114" t="s">
        <v>554</v>
      </c>
      <c r="H28" s="119" t="s">
        <v>532</v>
      </c>
      <c r="I28" s="123">
        <f t="shared" si="2"/>
        <v>3020</v>
      </c>
      <c r="J28" s="124">
        <v>3020</v>
      </c>
      <c r="K28" s="125">
        <v>0</v>
      </c>
      <c r="L28" s="126">
        <f t="shared" si="3"/>
        <v>3020</v>
      </c>
      <c r="M28" s="126">
        <v>3020</v>
      </c>
      <c r="N28" s="127">
        <v>0</v>
      </c>
      <c r="O28" s="128">
        <f t="shared" si="4"/>
        <v>0</v>
      </c>
      <c r="P28" s="129">
        <f t="shared" si="5"/>
        <v>0</v>
      </c>
      <c r="Q28" s="130">
        <f t="shared" si="6"/>
        <v>0</v>
      </c>
      <c r="R28" s="72">
        <v>95</v>
      </c>
      <c r="S28" s="1" t="s">
        <v>457</v>
      </c>
      <c r="T28" s="4" t="s">
        <v>458</v>
      </c>
      <c r="U28" s="32">
        <v>95</v>
      </c>
      <c r="V28" s="28" t="s">
        <v>465</v>
      </c>
      <c r="W28" s="28" t="s">
        <v>467</v>
      </c>
      <c r="X28" s="28"/>
      <c r="Y28" s="28"/>
      <c r="Z28" s="131"/>
      <c r="AA28" s="66" t="s">
        <v>433</v>
      </c>
      <c r="AB28" s="61"/>
      <c r="AC28" s="57"/>
    </row>
    <row r="29" spans="1:29" ht="36" customHeight="1" x14ac:dyDescent="0.3">
      <c r="A29" s="47" t="s">
        <v>1</v>
      </c>
      <c r="B29" s="65">
        <f t="shared" si="1"/>
        <v>24</v>
      </c>
      <c r="C29" s="76" t="s">
        <v>39</v>
      </c>
      <c r="D29" s="77" t="s">
        <v>25</v>
      </c>
      <c r="E29" s="77" t="s">
        <v>37</v>
      </c>
      <c r="F29" s="59" t="s">
        <v>48</v>
      </c>
      <c r="G29" s="114" t="s">
        <v>555</v>
      </c>
      <c r="H29" s="119" t="s">
        <v>532</v>
      </c>
      <c r="I29" s="123">
        <f t="shared" si="2"/>
        <v>2100</v>
      </c>
      <c r="J29" s="124">
        <v>2100</v>
      </c>
      <c r="K29" s="125">
        <v>0</v>
      </c>
      <c r="L29" s="126">
        <f t="shared" si="3"/>
        <v>2100</v>
      </c>
      <c r="M29" s="126">
        <v>2100</v>
      </c>
      <c r="N29" s="127">
        <v>0</v>
      </c>
      <c r="O29" s="128">
        <f t="shared" si="4"/>
        <v>0</v>
      </c>
      <c r="P29" s="129">
        <f t="shared" si="5"/>
        <v>0</v>
      </c>
      <c r="Q29" s="130">
        <f t="shared" si="6"/>
        <v>0</v>
      </c>
      <c r="R29" s="72">
        <v>96</v>
      </c>
      <c r="S29" s="1" t="s">
        <v>457</v>
      </c>
      <c r="T29" s="4" t="s">
        <v>458</v>
      </c>
      <c r="U29" s="32">
        <v>96</v>
      </c>
      <c r="V29" s="28" t="s">
        <v>465</v>
      </c>
      <c r="W29" s="28" t="s">
        <v>467</v>
      </c>
      <c r="X29" s="28"/>
      <c r="Y29" s="28"/>
      <c r="Z29" s="131"/>
      <c r="AA29" s="66" t="s">
        <v>433</v>
      </c>
      <c r="AB29" s="61"/>
      <c r="AC29" s="57"/>
    </row>
    <row r="30" spans="1:29" ht="36" customHeight="1" x14ac:dyDescent="0.3">
      <c r="A30" s="47" t="s">
        <v>1</v>
      </c>
      <c r="B30" s="65">
        <f t="shared" si="1"/>
        <v>25</v>
      </c>
      <c r="C30" s="76" t="s">
        <v>39</v>
      </c>
      <c r="D30" s="77" t="s">
        <v>25</v>
      </c>
      <c r="E30" s="77" t="s">
        <v>37</v>
      </c>
      <c r="F30" s="59" t="s">
        <v>49</v>
      </c>
      <c r="G30" s="114" t="s">
        <v>527</v>
      </c>
      <c r="H30" s="86" t="s">
        <v>525</v>
      </c>
      <c r="I30" s="123">
        <f t="shared" si="2"/>
        <v>2220</v>
      </c>
      <c r="J30" s="124">
        <v>2220</v>
      </c>
      <c r="K30" s="125">
        <v>0</v>
      </c>
      <c r="L30" s="126">
        <f t="shared" ref="L30:L59" si="7">SUM(M30:N30)</f>
        <v>0</v>
      </c>
      <c r="M30" s="126">
        <v>0</v>
      </c>
      <c r="N30" s="127">
        <v>0</v>
      </c>
      <c r="O30" s="128">
        <f t="shared" ref="O30:O59" si="8">SUM(P30:Q30)</f>
        <v>2220</v>
      </c>
      <c r="P30" s="129">
        <f t="shared" si="5"/>
        <v>2220</v>
      </c>
      <c r="Q30" s="130">
        <f t="shared" si="6"/>
        <v>0</v>
      </c>
      <c r="R30" s="72" t="s">
        <v>563</v>
      </c>
      <c r="S30" s="1" t="s">
        <v>563</v>
      </c>
      <c r="T30" s="4" t="s">
        <v>504</v>
      </c>
      <c r="U30" s="32" t="s">
        <v>562</v>
      </c>
      <c r="V30" s="28" t="s">
        <v>562</v>
      </c>
      <c r="W30" s="28" t="s">
        <v>562</v>
      </c>
      <c r="X30" s="28"/>
      <c r="Y30" s="28"/>
      <c r="Z30" s="87" t="s">
        <v>503</v>
      </c>
      <c r="AA30" s="66" t="s">
        <v>433</v>
      </c>
      <c r="AB30" s="61"/>
      <c r="AC30" s="57"/>
    </row>
    <row r="31" spans="1:29" ht="36" customHeight="1" x14ac:dyDescent="0.3">
      <c r="A31" s="47" t="s">
        <v>1</v>
      </c>
      <c r="B31" s="65">
        <f t="shared" si="1"/>
        <v>26</v>
      </c>
      <c r="C31" s="76" t="s">
        <v>39</v>
      </c>
      <c r="D31" s="77" t="s">
        <v>25</v>
      </c>
      <c r="E31" s="77" t="s">
        <v>37</v>
      </c>
      <c r="F31" s="59" t="s">
        <v>49</v>
      </c>
      <c r="G31" s="114" t="s">
        <v>526</v>
      </c>
      <c r="H31" s="86" t="s">
        <v>525</v>
      </c>
      <c r="I31" s="123">
        <f t="shared" si="2"/>
        <v>1400</v>
      </c>
      <c r="J31" s="124">
        <v>1400</v>
      </c>
      <c r="K31" s="125">
        <v>0</v>
      </c>
      <c r="L31" s="126">
        <f t="shared" si="7"/>
        <v>0</v>
      </c>
      <c r="M31" s="126">
        <v>0</v>
      </c>
      <c r="N31" s="127">
        <v>0</v>
      </c>
      <c r="O31" s="128">
        <f t="shared" si="8"/>
        <v>1400</v>
      </c>
      <c r="P31" s="129">
        <f t="shared" si="5"/>
        <v>1400</v>
      </c>
      <c r="Q31" s="130">
        <f t="shared" si="6"/>
        <v>0</v>
      </c>
      <c r="R31" s="72" t="s">
        <v>563</v>
      </c>
      <c r="S31" s="1" t="s">
        <v>563</v>
      </c>
      <c r="T31" s="4" t="s">
        <v>504</v>
      </c>
      <c r="U31" s="32" t="s">
        <v>562</v>
      </c>
      <c r="V31" s="28" t="s">
        <v>562</v>
      </c>
      <c r="W31" s="28" t="s">
        <v>562</v>
      </c>
      <c r="X31" s="28"/>
      <c r="Y31" s="28"/>
      <c r="Z31" s="87" t="s">
        <v>503</v>
      </c>
      <c r="AA31" s="66" t="s">
        <v>433</v>
      </c>
      <c r="AB31" s="61"/>
      <c r="AC31" s="57"/>
    </row>
    <row r="32" spans="1:29" ht="36" customHeight="1" x14ac:dyDescent="0.3">
      <c r="A32" s="47" t="s">
        <v>1</v>
      </c>
      <c r="B32" s="65">
        <f t="shared" si="1"/>
        <v>27</v>
      </c>
      <c r="C32" s="76" t="s">
        <v>39</v>
      </c>
      <c r="D32" s="77" t="s">
        <v>25</v>
      </c>
      <c r="E32" s="77" t="s">
        <v>50</v>
      </c>
      <c r="F32" s="59" t="s">
        <v>51</v>
      </c>
      <c r="G32" s="114" t="s">
        <v>528</v>
      </c>
      <c r="H32" s="86" t="s">
        <v>529</v>
      </c>
      <c r="I32" s="123">
        <f t="shared" si="2"/>
        <v>45721</v>
      </c>
      <c r="J32" s="124">
        <v>23907</v>
      </c>
      <c r="K32" s="125">
        <v>21814</v>
      </c>
      <c r="L32" s="126">
        <f t="shared" si="7"/>
        <v>44620</v>
      </c>
      <c r="M32" s="126">
        <v>23390</v>
      </c>
      <c r="N32" s="127">
        <v>21230</v>
      </c>
      <c r="O32" s="128">
        <f t="shared" si="8"/>
        <v>1101</v>
      </c>
      <c r="P32" s="129">
        <f t="shared" si="5"/>
        <v>517</v>
      </c>
      <c r="Q32" s="130">
        <f t="shared" si="6"/>
        <v>584</v>
      </c>
      <c r="R32" s="72">
        <v>88</v>
      </c>
      <c r="S32" s="1" t="s">
        <v>478</v>
      </c>
      <c r="T32" s="4" t="s">
        <v>458</v>
      </c>
      <c r="U32" s="32">
        <v>88</v>
      </c>
      <c r="V32" s="28" t="s">
        <v>517</v>
      </c>
      <c r="W32" s="28" t="s">
        <v>467</v>
      </c>
      <c r="X32" s="28"/>
      <c r="Y32" s="28"/>
      <c r="Z32" s="131"/>
      <c r="AA32" s="66" t="s">
        <v>433</v>
      </c>
      <c r="AB32" s="61"/>
      <c r="AC32" s="57"/>
    </row>
    <row r="33" spans="1:29" ht="36" customHeight="1" x14ac:dyDescent="0.3">
      <c r="A33" s="47" t="s">
        <v>1</v>
      </c>
      <c r="B33" s="65">
        <f t="shared" si="1"/>
        <v>28</v>
      </c>
      <c r="C33" s="76" t="s">
        <v>39</v>
      </c>
      <c r="D33" s="77" t="s">
        <v>25</v>
      </c>
      <c r="E33" s="77" t="s">
        <v>50</v>
      </c>
      <c r="F33" s="59" t="s">
        <v>52</v>
      </c>
      <c r="G33" s="114" t="s">
        <v>528</v>
      </c>
      <c r="H33" s="86" t="s">
        <v>558</v>
      </c>
      <c r="I33" s="123">
        <f t="shared" si="2"/>
        <v>18137</v>
      </c>
      <c r="J33" s="124">
        <v>15791</v>
      </c>
      <c r="K33" s="125">
        <v>2346</v>
      </c>
      <c r="L33" s="126">
        <f t="shared" si="7"/>
        <v>17344</v>
      </c>
      <c r="M33" s="126">
        <v>15349</v>
      </c>
      <c r="N33" s="127">
        <v>1995</v>
      </c>
      <c r="O33" s="128">
        <f t="shared" si="8"/>
        <v>793</v>
      </c>
      <c r="P33" s="129">
        <f t="shared" si="5"/>
        <v>442</v>
      </c>
      <c r="Q33" s="130">
        <f t="shared" si="6"/>
        <v>351</v>
      </c>
      <c r="R33" s="72">
        <v>71</v>
      </c>
      <c r="S33" s="1" t="s">
        <v>502</v>
      </c>
      <c r="T33" s="4" t="s">
        <v>458</v>
      </c>
      <c r="U33" s="32">
        <v>71</v>
      </c>
      <c r="V33" s="28" t="s">
        <v>566</v>
      </c>
      <c r="W33" s="28" t="s">
        <v>467</v>
      </c>
      <c r="X33" s="28"/>
      <c r="Y33" s="28"/>
      <c r="Z33" s="131"/>
      <c r="AA33" s="66" t="s">
        <v>433</v>
      </c>
      <c r="AB33" s="61"/>
      <c r="AC33" s="57"/>
    </row>
    <row r="34" spans="1:29" ht="36" customHeight="1" x14ac:dyDescent="0.3">
      <c r="A34" s="47" t="s">
        <v>1</v>
      </c>
      <c r="B34" s="65">
        <f t="shared" si="1"/>
        <v>29</v>
      </c>
      <c r="C34" s="76" t="s">
        <v>39</v>
      </c>
      <c r="D34" s="77" t="s">
        <v>25</v>
      </c>
      <c r="E34" s="77" t="s">
        <v>50</v>
      </c>
      <c r="F34" s="59" t="s">
        <v>53</v>
      </c>
      <c r="G34" s="114" t="s">
        <v>530</v>
      </c>
      <c r="H34" s="86" t="s">
        <v>559</v>
      </c>
      <c r="I34" s="123">
        <f t="shared" si="2"/>
        <v>13937</v>
      </c>
      <c r="J34" s="124">
        <v>12115</v>
      </c>
      <c r="K34" s="125">
        <v>1822</v>
      </c>
      <c r="L34" s="126">
        <f t="shared" si="7"/>
        <v>13031</v>
      </c>
      <c r="M34" s="126">
        <v>11651</v>
      </c>
      <c r="N34" s="127">
        <v>1380</v>
      </c>
      <c r="O34" s="128">
        <f t="shared" si="8"/>
        <v>906</v>
      </c>
      <c r="P34" s="129">
        <f t="shared" si="5"/>
        <v>464</v>
      </c>
      <c r="Q34" s="130">
        <f t="shared" si="6"/>
        <v>442</v>
      </c>
      <c r="R34" s="72">
        <v>90</v>
      </c>
      <c r="S34" s="1" t="s">
        <v>457</v>
      </c>
      <c r="T34" s="4" t="s">
        <v>458</v>
      </c>
      <c r="U34" s="32">
        <v>90</v>
      </c>
      <c r="V34" s="28" t="s">
        <v>465</v>
      </c>
      <c r="W34" s="28" t="s">
        <v>467</v>
      </c>
      <c r="X34" s="28"/>
      <c r="Y34" s="28"/>
      <c r="Z34" s="131"/>
      <c r="AA34" s="66" t="s">
        <v>433</v>
      </c>
      <c r="AB34" s="61"/>
      <c r="AC34" s="57"/>
    </row>
    <row r="35" spans="1:29" ht="36" customHeight="1" x14ac:dyDescent="0.3">
      <c r="A35" s="47" t="s">
        <v>1</v>
      </c>
      <c r="B35" s="65">
        <f t="shared" si="1"/>
        <v>30</v>
      </c>
      <c r="C35" s="76" t="s">
        <v>39</v>
      </c>
      <c r="D35" s="77" t="s">
        <v>25</v>
      </c>
      <c r="E35" s="77" t="s">
        <v>50</v>
      </c>
      <c r="F35" s="59" t="s">
        <v>54</v>
      </c>
      <c r="G35" s="114" t="s">
        <v>531</v>
      </c>
      <c r="H35" s="119" t="s">
        <v>532</v>
      </c>
      <c r="I35" s="123">
        <f t="shared" si="2"/>
        <v>8255</v>
      </c>
      <c r="J35" s="124">
        <v>8255</v>
      </c>
      <c r="K35" s="125">
        <v>0</v>
      </c>
      <c r="L35" s="126">
        <f t="shared" si="7"/>
        <v>5492</v>
      </c>
      <c r="M35" s="126">
        <v>5492</v>
      </c>
      <c r="N35" s="127">
        <v>0</v>
      </c>
      <c r="O35" s="128">
        <f t="shared" si="8"/>
        <v>2763</v>
      </c>
      <c r="P35" s="129">
        <f t="shared" si="5"/>
        <v>2763</v>
      </c>
      <c r="Q35" s="130">
        <f t="shared" si="6"/>
        <v>0</v>
      </c>
      <c r="R35" s="72">
        <v>95</v>
      </c>
      <c r="S35" s="1" t="s">
        <v>457</v>
      </c>
      <c r="T35" s="4" t="s">
        <v>458</v>
      </c>
      <c r="U35" s="32">
        <v>95</v>
      </c>
      <c r="V35" s="28" t="s">
        <v>465</v>
      </c>
      <c r="W35" s="28" t="s">
        <v>467</v>
      </c>
      <c r="X35" s="28"/>
      <c r="Y35" s="28"/>
      <c r="Z35" s="131"/>
      <c r="AA35" s="66" t="s">
        <v>433</v>
      </c>
      <c r="AB35" s="61"/>
      <c r="AC35" s="57"/>
    </row>
    <row r="36" spans="1:29" ht="36" customHeight="1" x14ac:dyDescent="0.3">
      <c r="A36" s="47" t="s">
        <v>1</v>
      </c>
      <c r="B36" s="65">
        <f t="shared" si="1"/>
        <v>31</v>
      </c>
      <c r="C36" s="76" t="s">
        <v>39</v>
      </c>
      <c r="D36" s="77" t="s">
        <v>25</v>
      </c>
      <c r="E36" s="77" t="s">
        <v>50</v>
      </c>
      <c r="F36" s="59" t="s">
        <v>55</v>
      </c>
      <c r="G36" s="114" t="s">
        <v>564</v>
      </c>
      <c r="H36" s="86" t="s">
        <v>565</v>
      </c>
      <c r="I36" s="123">
        <f t="shared" si="2"/>
        <v>18416</v>
      </c>
      <c r="J36" s="124">
        <v>18416</v>
      </c>
      <c r="K36" s="125">
        <v>0</v>
      </c>
      <c r="L36" s="126">
        <v>18416</v>
      </c>
      <c r="M36" s="126">
        <v>18416</v>
      </c>
      <c r="N36" s="127">
        <v>0</v>
      </c>
      <c r="O36" s="128">
        <v>0</v>
      </c>
      <c r="P36" s="129">
        <f t="shared" si="5"/>
        <v>0</v>
      </c>
      <c r="Q36" s="130">
        <f t="shared" si="6"/>
        <v>0</v>
      </c>
      <c r="R36" s="72">
        <v>100</v>
      </c>
      <c r="S36" s="1" t="s">
        <v>457</v>
      </c>
      <c r="T36" s="4" t="s">
        <v>458</v>
      </c>
      <c r="U36" s="32">
        <v>100</v>
      </c>
      <c r="V36" s="28" t="s">
        <v>465</v>
      </c>
      <c r="W36" s="28" t="s">
        <v>467</v>
      </c>
      <c r="X36" s="28"/>
      <c r="Y36" s="28"/>
      <c r="Z36" s="131"/>
      <c r="AA36" s="66" t="s">
        <v>434</v>
      </c>
      <c r="AB36" s="61"/>
      <c r="AC36" s="57"/>
    </row>
    <row r="37" spans="1:29" ht="36" customHeight="1" x14ac:dyDescent="0.3">
      <c r="A37" s="47" t="s">
        <v>1</v>
      </c>
      <c r="B37" s="65">
        <f t="shared" si="1"/>
        <v>32</v>
      </c>
      <c r="C37" s="76" t="s">
        <v>39</v>
      </c>
      <c r="D37" s="77" t="s">
        <v>56</v>
      </c>
      <c r="E37" s="77" t="s">
        <v>41</v>
      </c>
      <c r="F37" s="59" t="s">
        <v>57</v>
      </c>
      <c r="G37" s="114" t="s">
        <v>519</v>
      </c>
      <c r="H37" s="86" t="s">
        <v>520</v>
      </c>
      <c r="I37" s="123">
        <f t="shared" si="2"/>
        <v>4330</v>
      </c>
      <c r="J37" s="124">
        <v>4330</v>
      </c>
      <c r="K37" s="125">
        <v>0</v>
      </c>
      <c r="L37" s="126">
        <f t="shared" si="7"/>
        <v>1840</v>
      </c>
      <c r="M37" s="126">
        <v>1840</v>
      </c>
      <c r="N37" s="127">
        <v>0</v>
      </c>
      <c r="O37" s="128">
        <f t="shared" si="8"/>
        <v>2490</v>
      </c>
      <c r="P37" s="129">
        <f t="shared" si="5"/>
        <v>2490</v>
      </c>
      <c r="Q37" s="130">
        <f t="shared" si="6"/>
        <v>0</v>
      </c>
      <c r="R37" s="72">
        <v>95</v>
      </c>
      <c r="S37" s="1" t="s">
        <v>457</v>
      </c>
      <c r="T37" s="4" t="s">
        <v>458</v>
      </c>
      <c r="U37" s="32">
        <v>81</v>
      </c>
      <c r="V37" s="28" t="s">
        <v>568</v>
      </c>
      <c r="W37" s="28" t="s">
        <v>467</v>
      </c>
      <c r="X37" s="28"/>
      <c r="Y37" s="28"/>
      <c r="Z37" s="131"/>
      <c r="AA37" s="66" t="s">
        <v>433</v>
      </c>
      <c r="AB37" s="61"/>
      <c r="AC37" s="57"/>
    </row>
    <row r="38" spans="1:29" ht="36" customHeight="1" x14ac:dyDescent="0.3">
      <c r="A38" s="47" t="s">
        <v>1</v>
      </c>
      <c r="B38" s="65">
        <f t="shared" si="1"/>
        <v>33</v>
      </c>
      <c r="C38" s="76" t="s">
        <v>39</v>
      </c>
      <c r="D38" s="77" t="s">
        <v>58</v>
      </c>
      <c r="E38" s="77" t="s">
        <v>59</v>
      </c>
      <c r="F38" s="59" t="s">
        <v>60</v>
      </c>
      <c r="G38" s="114" t="s">
        <v>521</v>
      </c>
      <c r="H38" s="86" t="s">
        <v>522</v>
      </c>
      <c r="I38" s="123">
        <f t="shared" si="2"/>
        <v>157490</v>
      </c>
      <c r="J38" s="124">
        <v>157490</v>
      </c>
      <c r="K38" s="125">
        <v>0</v>
      </c>
      <c r="L38" s="126">
        <f t="shared" si="7"/>
        <v>146907</v>
      </c>
      <c r="M38" s="126">
        <v>146907</v>
      </c>
      <c r="N38" s="127"/>
      <c r="O38" s="128">
        <f t="shared" si="8"/>
        <v>10583</v>
      </c>
      <c r="P38" s="129">
        <f t="shared" si="5"/>
        <v>10583</v>
      </c>
      <c r="Q38" s="130">
        <f t="shared" si="6"/>
        <v>0</v>
      </c>
      <c r="R38" s="72">
        <v>97</v>
      </c>
      <c r="S38" s="1" t="s">
        <v>457</v>
      </c>
      <c r="T38" s="4" t="s">
        <v>458</v>
      </c>
      <c r="U38" s="32">
        <v>97</v>
      </c>
      <c r="V38" s="28" t="s">
        <v>465</v>
      </c>
      <c r="W38" s="28" t="s">
        <v>467</v>
      </c>
      <c r="X38" s="28"/>
      <c r="Y38" s="28"/>
      <c r="Z38" s="131"/>
      <c r="AA38" s="66" t="s">
        <v>433</v>
      </c>
      <c r="AB38" s="61"/>
      <c r="AC38" s="57"/>
    </row>
    <row r="39" spans="1:29" ht="36" customHeight="1" x14ac:dyDescent="0.3">
      <c r="A39" s="47" t="s">
        <v>1</v>
      </c>
      <c r="B39" s="65">
        <f t="shared" si="1"/>
        <v>34</v>
      </c>
      <c r="C39" s="76" t="s">
        <v>39</v>
      </c>
      <c r="D39" s="77" t="s">
        <v>61</v>
      </c>
      <c r="E39" s="77" t="s">
        <v>62</v>
      </c>
      <c r="F39" s="59" t="s">
        <v>63</v>
      </c>
      <c r="G39" s="114" t="s">
        <v>523</v>
      </c>
      <c r="H39" s="86" t="s">
        <v>522</v>
      </c>
      <c r="I39" s="123">
        <f t="shared" si="2"/>
        <v>31850</v>
      </c>
      <c r="J39" s="124">
        <v>31850</v>
      </c>
      <c r="K39" s="125">
        <v>0</v>
      </c>
      <c r="L39" s="126">
        <f t="shared" si="7"/>
        <v>24309</v>
      </c>
      <c r="M39" s="126">
        <v>24309</v>
      </c>
      <c r="N39" s="127">
        <v>0</v>
      </c>
      <c r="O39" s="128">
        <f t="shared" si="8"/>
        <v>7541</v>
      </c>
      <c r="P39" s="129">
        <f t="shared" si="5"/>
        <v>7541</v>
      </c>
      <c r="Q39" s="130">
        <f t="shared" si="6"/>
        <v>0</v>
      </c>
      <c r="R39" s="72">
        <v>96</v>
      </c>
      <c r="S39" s="1" t="s">
        <v>457</v>
      </c>
      <c r="T39" s="4" t="s">
        <v>458</v>
      </c>
      <c r="U39" s="32">
        <v>96</v>
      </c>
      <c r="V39" s="28" t="s">
        <v>465</v>
      </c>
      <c r="W39" s="28" t="s">
        <v>467</v>
      </c>
      <c r="X39" s="28"/>
      <c r="Y39" s="28"/>
      <c r="Z39" s="131"/>
      <c r="AA39" s="66" t="s">
        <v>433</v>
      </c>
      <c r="AB39" s="61"/>
      <c r="AC39" s="57"/>
    </row>
    <row r="40" spans="1:29" ht="36" customHeight="1" x14ac:dyDescent="0.3">
      <c r="A40" s="47" t="s">
        <v>1</v>
      </c>
      <c r="B40" s="65">
        <f t="shared" si="1"/>
        <v>35</v>
      </c>
      <c r="C40" s="76" t="s">
        <v>39</v>
      </c>
      <c r="D40" s="77" t="s">
        <v>64</v>
      </c>
      <c r="E40" s="77" t="s">
        <v>65</v>
      </c>
      <c r="F40" s="59" t="s">
        <v>66</v>
      </c>
      <c r="G40" s="114" t="s">
        <v>524</v>
      </c>
      <c r="H40" s="86" t="s">
        <v>522</v>
      </c>
      <c r="I40" s="123">
        <f t="shared" si="2"/>
        <v>1700</v>
      </c>
      <c r="J40" s="124">
        <v>1700</v>
      </c>
      <c r="K40" s="125">
        <v>0</v>
      </c>
      <c r="L40" s="126">
        <f t="shared" si="7"/>
        <v>1700</v>
      </c>
      <c r="M40" s="126">
        <v>1700</v>
      </c>
      <c r="N40" s="127">
        <v>0</v>
      </c>
      <c r="O40" s="128">
        <f t="shared" si="8"/>
        <v>0</v>
      </c>
      <c r="P40" s="129">
        <f t="shared" si="5"/>
        <v>0</v>
      </c>
      <c r="Q40" s="130">
        <f t="shared" si="6"/>
        <v>0</v>
      </c>
      <c r="R40" s="72">
        <v>97</v>
      </c>
      <c r="S40" s="1" t="s">
        <v>457</v>
      </c>
      <c r="T40" s="4" t="s">
        <v>458</v>
      </c>
      <c r="U40" s="32">
        <v>97</v>
      </c>
      <c r="V40" s="28" t="s">
        <v>465</v>
      </c>
      <c r="W40" s="28" t="s">
        <v>467</v>
      </c>
      <c r="X40" s="28"/>
      <c r="Y40" s="28"/>
      <c r="Z40" s="131"/>
      <c r="AA40" s="66" t="s">
        <v>435</v>
      </c>
      <c r="AB40" s="61"/>
      <c r="AC40" s="57"/>
    </row>
    <row r="41" spans="1:29" ht="36" customHeight="1" x14ac:dyDescent="0.3">
      <c r="A41" s="47" t="s">
        <v>1</v>
      </c>
      <c r="B41" s="65">
        <f t="shared" si="1"/>
        <v>36</v>
      </c>
      <c r="C41" s="76" t="s">
        <v>67</v>
      </c>
      <c r="D41" s="77" t="s">
        <v>68</v>
      </c>
      <c r="E41" s="77" t="s">
        <v>37</v>
      </c>
      <c r="F41" s="59" t="s">
        <v>69</v>
      </c>
      <c r="G41" s="114" t="s">
        <v>455</v>
      </c>
      <c r="H41" s="86" t="s">
        <v>456</v>
      </c>
      <c r="I41" s="123">
        <f t="shared" si="2"/>
        <v>4674</v>
      </c>
      <c r="J41" s="124">
        <v>4474</v>
      </c>
      <c r="K41" s="125">
        <v>200</v>
      </c>
      <c r="L41" s="126">
        <v>4674</v>
      </c>
      <c r="M41" s="126">
        <v>4474</v>
      </c>
      <c r="N41" s="127">
        <v>200</v>
      </c>
      <c r="O41" s="128">
        <v>0</v>
      </c>
      <c r="P41" s="129">
        <f t="shared" si="5"/>
        <v>0</v>
      </c>
      <c r="Q41" s="130">
        <f t="shared" si="6"/>
        <v>0</v>
      </c>
      <c r="R41" s="72">
        <v>100</v>
      </c>
      <c r="S41" s="1" t="s">
        <v>457</v>
      </c>
      <c r="T41" s="4" t="s">
        <v>458</v>
      </c>
      <c r="U41" s="32">
        <v>100</v>
      </c>
      <c r="V41" s="28" t="s">
        <v>457</v>
      </c>
      <c r="W41" s="28" t="s">
        <v>467</v>
      </c>
      <c r="X41" s="28"/>
      <c r="Y41" s="28"/>
      <c r="Z41" s="131"/>
      <c r="AA41" s="66" t="s">
        <v>433</v>
      </c>
      <c r="AB41" s="61"/>
      <c r="AC41" s="57"/>
    </row>
    <row r="42" spans="1:29" ht="36" customHeight="1" x14ac:dyDescent="0.3">
      <c r="A42" s="47" t="s">
        <v>1</v>
      </c>
      <c r="B42" s="65">
        <f t="shared" si="1"/>
        <v>37</v>
      </c>
      <c r="C42" s="76" t="s">
        <v>70</v>
      </c>
      <c r="D42" s="77" t="s">
        <v>71</v>
      </c>
      <c r="E42" s="77" t="s">
        <v>65</v>
      </c>
      <c r="F42" s="59" t="s">
        <v>72</v>
      </c>
      <c r="G42" s="118" t="s">
        <v>463</v>
      </c>
      <c r="H42" s="86" t="s">
        <v>464</v>
      </c>
      <c r="I42" s="123">
        <f t="shared" si="2"/>
        <v>8046</v>
      </c>
      <c r="J42" s="124">
        <v>8000</v>
      </c>
      <c r="K42" s="125">
        <v>46</v>
      </c>
      <c r="L42" s="126">
        <f>SUM(M42:N42)</f>
        <v>8046</v>
      </c>
      <c r="M42" s="126">
        <v>8000</v>
      </c>
      <c r="N42" s="127">
        <v>46</v>
      </c>
      <c r="O42" s="128">
        <f t="shared" si="8"/>
        <v>0</v>
      </c>
      <c r="P42" s="129">
        <f t="shared" si="5"/>
        <v>0</v>
      </c>
      <c r="Q42" s="130">
        <f t="shared" si="6"/>
        <v>0</v>
      </c>
      <c r="R42" s="72">
        <v>99</v>
      </c>
      <c r="S42" s="1" t="s">
        <v>457</v>
      </c>
      <c r="T42" s="4" t="s">
        <v>458</v>
      </c>
      <c r="U42" s="32">
        <v>99</v>
      </c>
      <c r="V42" s="28" t="s">
        <v>465</v>
      </c>
      <c r="W42" s="28" t="s">
        <v>467</v>
      </c>
      <c r="X42" s="28"/>
      <c r="Y42" s="28"/>
      <c r="Z42" s="131"/>
      <c r="AA42" s="66" t="s">
        <v>433</v>
      </c>
      <c r="AB42" s="61"/>
      <c r="AC42" s="57"/>
    </row>
    <row r="43" spans="1:29" ht="36" customHeight="1" x14ac:dyDescent="0.3">
      <c r="A43" s="47"/>
      <c r="B43" s="65">
        <f t="shared" si="1"/>
        <v>38</v>
      </c>
      <c r="C43" s="76" t="s">
        <v>73</v>
      </c>
      <c r="D43" s="77" t="s">
        <v>403</v>
      </c>
      <c r="E43" s="77" t="s">
        <v>37</v>
      </c>
      <c r="F43" s="59" t="s">
        <v>74</v>
      </c>
      <c r="G43" s="118" t="s">
        <v>469</v>
      </c>
      <c r="H43" s="86" t="s">
        <v>505</v>
      </c>
      <c r="I43" s="123">
        <f t="shared" si="2"/>
        <v>76900</v>
      </c>
      <c r="J43" s="124">
        <v>76900</v>
      </c>
      <c r="K43" s="125">
        <v>0</v>
      </c>
      <c r="L43" s="126">
        <f t="shared" si="7"/>
        <v>72418</v>
      </c>
      <c r="M43" s="126">
        <v>72418</v>
      </c>
      <c r="N43" s="127">
        <v>0</v>
      </c>
      <c r="O43" s="128">
        <f t="shared" si="8"/>
        <v>4482</v>
      </c>
      <c r="P43" s="129">
        <f t="shared" si="5"/>
        <v>4482</v>
      </c>
      <c r="Q43" s="130">
        <f t="shared" si="6"/>
        <v>0</v>
      </c>
      <c r="R43" s="72">
        <v>95</v>
      </c>
      <c r="S43" s="1" t="s">
        <v>457</v>
      </c>
      <c r="T43" s="4" t="s">
        <v>458</v>
      </c>
      <c r="U43" s="32">
        <v>95</v>
      </c>
      <c r="V43" s="28" t="s">
        <v>465</v>
      </c>
      <c r="W43" s="28" t="s">
        <v>467</v>
      </c>
      <c r="X43" s="28"/>
      <c r="Y43" s="28"/>
      <c r="Z43" s="131"/>
      <c r="AA43" s="66" t="s">
        <v>436</v>
      </c>
      <c r="AB43" s="61"/>
      <c r="AC43" s="57"/>
    </row>
    <row r="44" spans="1:29" ht="36" customHeight="1" x14ac:dyDescent="0.3">
      <c r="A44" s="47" t="s">
        <v>1</v>
      </c>
      <c r="B44" s="65">
        <f t="shared" si="1"/>
        <v>39</v>
      </c>
      <c r="C44" s="76" t="s">
        <v>73</v>
      </c>
      <c r="D44" s="77" t="s">
        <v>75</v>
      </c>
      <c r="E44" s="77" t="s">
        <v>37</v>
      </c>
      <c r="F44" s="59" t="s">
        <v>76</v>
      </c>
      <c r="G44" s="118" t="s">
        <v>507</v>
      </c>
      <c r="H44" s="122" t="s">
        <v>512</v>
      </c>
      <c r="I44" s="123">
        <f t="shared" si="2"/>
        <v>2530</v>
      </c>
      <c r="J44" s="124">
        <v>2100</v>
      </c>
      <c r="K44" s="125">
        <v>430</v>
      </c>
      <c r="L44" s="126">
        <f t="shared" si="7"/>
        <v>2530</v>
      </c>
      <c r="M44" s="126">
        <v>2100</v>
      </c>
      <c r="N44" s="127">
        <v>430</v>
      </c>
      <c r="O44" s="128">
        <f t="shared" si="8"/>
        <v>0</v>
      </c>
      <c r="P44" s="129">
        <f t="shared" si="5"/>
        <v>0</v>
      </c>
      <c r="Q44" s="130">
        <f t="shared" si="6"/>
        <v>0</v>
      </c>
      <c r="R44" s="72">
        <v>100</v>
      </c>
      <c r="S44" s="1" t="s">
        <v>457</v>
      </c>
      <c r="T44" s="4" t="s">
        <v>458</v>
      </c>
      <c r="U44" s="32">
        <v>100</v>
      </c>
      <c r="V44" s="28" t="s">
        <v>465</v>
      </c>
      <c r="W44" s="28" t="s">
        <v>467</v>
      </c>
      <c r="X44" s="28"/>
      <c r="Y44" s="28"/>
      <c r="Z44" s="131"/>
      <c r="AA44" s="66" t="s">
        <v>433</v>
      </c>
      <c r="AB44" s="61"/>
      <c r="AC44" s="57"/>
    </row>
    <row r="45" spans="1:29" ht="36" customHeight="1" x14ac:dyDescent="0.3">
      <c r="A45" s="47" t="s">
        <v>1</v>
      </c>
      <c r="B45" s="65">
        <f t="shared" si="1"/>
        <v>40</v>
      </c>
      <c r="C45" s="76" t="s">
        <v>73</v>
      </c>
      <c r="D45" s="77" t="s">
        <v>75</v>
      </c>
      <c r="E45" s="77" t="s">
        <v>37</v>
      </c>
      <c r="F45" s="59" t="s">
        <v>77</v>
      </c>
      <c r="G45" s="118" t="s">
        <v>508</v>
      </c>
      <c r="H45" s="86" t="s">
        <v>509</v>
      </c>
      <c r="I45" s="123">
        <f t="shared" si="2"/>
        <v>3065</v>
      </c>
      <c r="J45" s="124">
        <v>3065</v>
      </c>
      <c r="K45" s="125">
        <v>0</v>
      </c>
      <c r="L45" s="126">
        <f t="shared" si="7"/>
        <v>3065</v>
      </c>
      <c r="M45" s="126">
        <v>3065</v>
      </c>
      <c r="N45" s="127">
        <v>0</v>
      </c>
      <c r="O45" s="128">
        <f t="shared" si="8"/>
        <v>0</v>
      </c>
      <c r="P45" s="129">
        <f t="shared" si="5"/>
        <v>0</v>
      </c>
      <c r="Q45" s="130">
        <f t="shared" si="6"/>
        <v>0</v>
      </c>
      <c r="R45" s="72">
        <v>99</v>
      </c>
      <c r="S45" s="1" t="s">
        <v>457</v>
      </c>
      <c r="T45" s="4" t="s">
        <v>458</v>
      </c>
      <c r="U45" s="32">
        <v>99</v>
      </c>
      <c r="V45" s="28" t="s">
        <v>465</v>
      </c>
      <c r="W45" s="28" t="s">
        <v>467</v>
      </c>
      <c r="X45" s="28"/>
      <c r="Y45" s="28"/>
      <c r="Z45" s="131"/>
      <c r="AA45" s="66" t="s">
        <v>433</v>
      </c>
      <c r="AB45" s="61"/>
      <c r="AC45" s="57"/>
    </row>
    <row r="46" spans="1:29" ht="36" customHeight="1" x14ac:dyDescent="0.3">
      <c r="A46" s="47" t="s">
        <v>1</v>
      </c>
      <c r="B46" s="105">
        <f t="shared" si="1"/>
        <v>41</v>
      </c>
      <c r="C46" s="106" t="s">
        <v>73</v>
      </c>
      <c r="D46" s="107" t="s">
        <v>75</v>
      </c>
      <c r="E46" s="107" t="s">
        <v>41</v>
      </c>
      <c r="F46" s="108" t="s">
        <v>78</v>
      </c>
      <c r="G46" s="121" t="s">
        <v>511</v>
      </c>
      <c r="H46" s="86" t="s">
        <v>510</v>
      </c>
      <c r="I46" s="123">
        <f t="shared" si="2"/>
        <v>6680</v>
      </c>
      <c r="J46" s="124">
        <v>6680</v>
      </c>
      <c r="K46" s="125">
        <v>0</v>
      </c>
      <c r="L46" s="126">
        <f t="shared" si="7"/>
        <v>6680</v>
      </c>
      <c r="M46" s="126">
        <v>6680</v>
      </c>
      <c r="N46" s="127">
        <v>0</v>
      </c>
      <c r="O46" s="128">
        <f t="shared" si="8"/>
        <v>0</v>
      </c>
      <c r="P46" s="129">
        <f t="shared" si="5"/>
        <v>0</v>
      </c>
      <c r="Q46" s="130">
        <f t="shared" si="6"/>
        <v>0</v>
      </c>
      <c r="R46" s="72">
        <v>100</v>
      </c>
      <c r="S46" s="1" t="s">
        <v>457</v>
      </c>
      <c r="T46" s="4" t="s">
        <v>516</v>
      </c>
      <c r="U46" s="32">
        <v>100</v>
      </c>
      <c r="V46" s="28" t="s">
        <v>465</v>
      </c>
      <c r="W46" s="28" t="s">
        <v>567</v>
      </c>
      <c r="X46" s="28"/>
      <c r="Y46" s="28"/>
      <c r="Z46" s="131"/>
      <c r="AA46" s="66" t="s">
        <v>437</v>
      </c>
      <c r="AB46" s="61">
        <v>88</v>
      </c>
      <c r="AC46" s="57">
        <v>88</v>
      </c>
    </row>
    <row r="47" spans="1:29" ht="36" customHeight="1" x14ac:dyDescent="0.3">
      <c r="A47" s="47" t="s">
        <v>1</v>
      </c>
      <c r="B47" s="105">
        <f t="shared" si="1"/>
        <v>42</v>
      </c>
      <c r="C47" s="106" t="s">
        <v>73</v>
      </c>
      <c r="D47" s="107" t="s">
        <v>79</v>
      </c>
      <c r="E47" s="107" t="s">
        <v>37</v>
      </c>
      <c r="F47" s="108" t="s">
        <v>80</v>
      </c>
      <c r="G47" s="121" t="s">
        <v>469</v>
      </c>
      <c r="H47" s="86" t="s">
        <v>506</v>
      </c>
      <c r="I47" s="123">
        <f t="shared" si="2"/>
        <v>12000</v>
      </c>
      <c r="J47" s="124">
        <v>9600</v>
      </c>
      <c r="K47" s="125">
        <v>2400</v>
      </c>
      <c r="L47" s="126">
        <f t="shared" si="7"/>
        <v>12000</v>
      </c>
      <c r="M47" s="126">
        <v>9600</v>
      </c>
      <c r="N47" s="127">
        <v>2400</v>
      </c>
      <c r="O47" s="128">
        <f t="shared" si="8"/>
        <v>0</v>
      </c>
      <c r="P47" s="129">
        <f t="shared" si="5"/>
        <v>0</v>
      </c>
      <c r="Q47" s="130">
        <f t="shared" si="6"/>
        <v>0</v>
      </c>
      <c r="R47" s="72">
        <v>100</v>
      </c>
      <c r="S47" s="1" t="s">
        <v>457</v>
      </c>
      <c r="T47" s="4" t="s">
        <v>516</v>
      </c>
      <c r="U47" s="32">
        <v>100</v>
      </c>
      <c r="V47" s="28" t="s">
        <v>465</v>
      </c>
      <c r="W47" s="28" t="s">
        <v>567</v>
      </c>
      <c r="X47" s="28"/>
      <c r="Y47" s="28"/>
      <c r="Z47" s="131"/>
      <c r="AA47" s="66" t="s">
        <v>438</v>
      </c>
      <c r="AB47" s="61">
        <v>100</v>
      </c>
      <c r="AC47" s="57">
        <v>100</v>
      </c>
    </row>
    <row r="48" spans="1:29" ht="36" customHeight="1" x14ac:dyDescent="0.3">
      <c r="A48" s="47" t="s">
        <v>1</v>
      </c>
      <c r="B48" s="105">
        <f t="shared" si="1"/>
        <v>43</v>
      </c>
      <c r="C48" s="106" t="s">
        <v>73</v>
      </c>
      <c r="D48" s="107" t="s">
        <v>81</v>
      </c>
      <c r="E48" s="107" t="s">
        <v>37</v>
      </c>
      <c r="F48" s="108" t="s">
        <v>82</v>
      </c>
      <c r="G48" s="121" t="s">
        <v>469</v>
      </c>
      <c r="H48" s="86" t="s">
        <v>506</v>
      </c>
      <c r="I48" s="123">
        <f t="shared" si="2"/>
        <v>68025</v>
      </c>
      <c r="J48" s="124">
        <v>52891</v>
      </c>
      <c r="K48" s="125">
        <v>15134</v>
      </c>
      <c r="L48" s="126">
        <f t="shared" si="7"/>
        <v>67130</v>
      </c>
      <c r="M48" s="126">
        <v>52315</v>
      </c>
      <c r="N48" s="127">
        <v>14815</v>
      </c>
      <c r="O48" s="128">
        <f t="shared" si="8"/>
        <v>895</v>
      </c>
      <c r="P48" s="129">
        <f t="shared" si="5"/>
        <v>576</v>
      </c>
      <c r="Q48" s="130">
        <f t="shared" si="6"/>
        <v>319</v>
      </c>
      <c r="R48" s="72">
        <v>100</v>
      </c>
      <c r="S48" s="1" t="s">
        <v>457</v>
      </c>
      <c r="T48" s="4" t="s">
        <v>516</v>
      </c>
      <c r="U48" s="32">
        <v>100</v>
      </c>
      <c r="V48" s="28" t="s">
        <v>465</v>
      </c>
      <c r="W48" s="28" t="s">
        <v>567</v>
      </c>
      <c r="X48" s="28"/>
      <c r="Y48" s="28"/>
      <c r="Z48" s="131"/>
      <c r="AA48" s="66" t="s">
        <v>438</v>
      </c>
      <c r="AB48" s="61">
        <v>100</v>
      </c>
      <c r="AC48" s="57">
        <v>100</v>
      </c>
    </row>
    <row r="49" spans="1:29" ht="36" customHeight="1" x14ac:dyDescent="0.3">
      <c r="A49" s="47" t="s">
        <v>1</v>
      </c>
      <c r="B49" s="65">
        <f t="shared" si="1"/>
        <v>44</v>
      </c>
      <c r="C49" s="76" t="s">
        <v>73</v>
      </c>
      <c r="D49" s="77" t="s">
        <v>83</v>
      </c>
      <c r="E49" s="77" t="s">
        <v>65</v>
      </c>
      <c r="F49" s="59" t="s">
        <v>84</v>
      </c>
      <c r="G49" s="118" t="s">
        <v>469</v>
      </c>
      <c r="H49" s="86" t="s">
        <v>513</v>
      </c>
      <c r="I49" s="123">
        <f t="shared" si="2"/>
        <v>67397</v>
      </c>
      <c r="J49" s="124">
        <v>52500</v>
      </c>
      <c r="K49" s="125">
        <v>14897</v>
      </c>
      <c r="L49" s="126">
        <f t="shared" si="7"/>
        <v>63947</v>
      </c>
      <c r="M49" s="126">
        <v>50000</v>
      </c>
      <c r="N49" s="127">
        <v>13947</v>
      </c>
      <c r="O49" s="128">
        <f t="shared" si="8"/>
        <v>3450</v>
      </c>
      <c r="P49" s="129">
        <f t="shared" si="5"/>
        <v>2500</v>
      </c>
      <c r="Q49" s="130">
        <f t="shared" si="6"/>
        <v>950</v>
      </c>
      <c r="R49" s="72">
        <v>98</v>
      </c>
      <c r="S49" s="1" t="s">
        <v>457</v>
      </c>
      <c r="T49" s="4" t="s">
        <v>458</v>
      </c>
      <c r="U49" s="32">
        <v>87</v>
      </c>
      <c r="V49" s="28" t="s">
        <v>568</v>
      </c>
      <c r="W49" s="28" t="s">
        <v>467</v>
      </c>
      <c r="X49" s="28"/>
      <c r="Y49" s="28"/>
      <c r="Z49" s="131"/>
      <c r="AA49" s="66" t="s">
        <v>433</v>
      </c>
      <c r="AB49" s="61"/>
      <c r="AC49" s="57"/>
    </row>
    <row r="50" spans="1:29" ht="36" customHeight="1" x14ac:dyDescent="0.3">
      <c r="A50" s="47" t="s">
        <v>1</v>
      </c>
      <c r="B50" s="65">
        <f t="shared" si="1"/>
        <v>45</v>
      </c>
      <c r="C50" s="76" t="s">
        <v>73</v>
      </c>
      <c r="D50" s="77" t="s">
        <v>85</v>
      </c>
      <c r="E50" s="77" t="s">
        <v>37</v>
      </c>
      <c r="F50" s="59" t="s">
        <v>86</v>
      </c>
      <c r="G50" s="118" t="s">
        <v>469</v>
      </c>
      <c r="H50" s="86" t="s">
        <v>514</v>
      </c>
      <c r="I50" s="123">
        <f t="shared" si="2"/>
        <v>20545</v>
      </c>
      <c r="J50" s="124">
        <v>16000</v>
      </c>
      <c r="K50" s="125">
        <v>4545</v>
      </c>
      <c r="L50" s="126">
        <f t="shared" si="7"/>
        <v>9405</v>
      </c>
      <c r="M50" s="126">
        <v>4860</v>
      </c>
      <c r="N50" s="127">
        <v>4545</v>
      </c>
      <c r="O50" s="128">
        <f t="shared" si="8"/>
        <v>11140</v>
      </c>
      <c r="P50" s="129">
        <f t="shared" si="5"/>
        <v>11140</v>
      </c>
      <c r="Q50" s="130">
        <f t="shared" si="6"/>
        <v>0</v>
      </c>
      <c r="R50" s="72">
        <v>96</v>
      </c>
      <c r="S50" s="1" t="s">
        <v>457</v>
      </c>
      <c r="T50" s="4" t="s">
        <v>458</v>
      </c>
      <c r="U50" s="32">
        <v>93</v>
      </c>
      <c r="V50" s="28" t="s">
        <v>457</v>
      </c>
      <c r="W50" s="28" t="s">
        <v>467</v>
      </c>
      <c r="X50" s="28"/>
      <c r="Y50" s="28"/>
      <c r="Z50" s="131"/>
      <c r="AA50" s="66" t="s">
        <v>433</v>
      </c>
      <c r="AB50" s="61"/>
      <c r="AC50" s="57"/>
    </row>
    <row r="51" spans="1:29" ht="36" customHeight="1" x14ac:dyDescent="0.3">
      <c r="A51" s="47" t="s">
        <v>1</v>
      </c>
      <c r="B51" s="65">
        <f t="shared" si="1"/>
        <v>46</v>
      </c>
      <c r="C51" s="76" t="s">
        <v>73</v>
      </c>
      <c r="D51" s="77" t="s">
        <v>85</v>
      </c>
      <c r="E51" s="77" t="s">
        <v>65</v>
      </c>
      <c r="F51" s="59" t="s">
        <v>87</v>
      </c>
      <c r="G51" s="118" t="s">
        <v>469</v>
      </c>
      <c r="H51" s="86" t="s">
        <v>515</v>
      </c>
      <c r="I51" s="123">
        <f t="shared" si="2"/>
        <v>1545433</v>
      </c>
      <c r="J51" s="124">
        <v>460000</v>
      </c>
      <c r="K51" s="125">
        <v>1085433</v>
      </c>
      <c r="L51" s="126">
        <f t="shared" si="7"/>
        <v>1545418</v>
      </c>
      <c r="M51" s="126">
        <v>459985</v>
      </c>
      <c r="N51" s="127">
        <v>1085433</v>
      </c>
      <c r="O51" s="128">
        <f t="shared" si="8"/>
        <v>15</v>
      </c>
      <c r="P51" s="129">
        <f t="shared" si="5"/>
        <v>15</v>
      </c>
      <c r="Q51" s="130">
        <f t="shared" si="6"/>
        <v>0</v>
      </c>
      <c r="R51" s="72">
        <v>100</v>
      </c>
      <c r="S51" s="1" t="s">
        <v>457</v>
      </c>
      <c r="T51" s="4" t="s">
        <v>458</v>
      </c>
      <c r="U51" s="32">
        <v>100</v>
      </c>
      <c r="V51" s="28" t="s">
        <v>457</v>
      </c>
      <c r="W51" s="28" t="s">
        <v>467</v>
      </c>
      <c r="X51" s="28"/>
      <c r="Y51" s="28"/>
      <c r="Z51" s="131"/>
      <c r="AA51" s="66" t="s">
        <v>435</v>
      </c>
      <c r="AB51" s="61"/>
      <c r="AC51" s="57"/>
    </row>
    <row r="52" spans="1:29" ht="36" customHeight="1" x14ac:dyDescent="0.3">
      <c r="A52" s="47" t="s">
        <v>1</v>
      </c>
      <c r="B52" s="65">
        <f t="shared" si="1"/>
        <v>47</v>
      </c>
      <c r="C52" s="76" t="s">
        <v>73</v>
      </c>
      <c r="D52" s="77" t="s">
        <v>88</v>
      </c>
      <c r="E52" s="77" t="s">
        <v>41</v>
      </c>
      <c r="F52" s="59" t="s">
        <v>89</v>
      </c>
      <c r="G52" s="114" t="s">
        <v>470</v>
      </c>
      <c r="H52" s="119" t="s">
        <v>471</v>
      </c>
      <c r="I52" s="123">
        <f t="shared" si="2"/>
        <v>13679</v>
      </c>
      <c r="J52" s="124">
        <v>7906</v>
      </c>
      <c r="K52" s="125">
        <v>5773</v>
      </c>
      <c r="L52" s="126">
        <f>SUM(M52:N52)</f>
        <v>13673</v>
      </c>
      <c r="M52" s="126">
        <v>7900</v>
      </c>
      <c r="N52" s="127">
        <v>5773</v>
      </c>
      <c r="O52" s="128">
        <f t="shared" si="8"/>
        <v>6</v>
      </c>
      <c r="P52" s="129">
        <f t="shared" si="5"/>
        <v>6</v>
      </c>
      <c r="Q52" s="130">
        <f t="shared" si="6"/>
        <v>0</v>
      </c>
      <c r="R52" s="72">
        <v>100</v>
      </c>
      <c r="S52" s="1" t="s">
        <v>457</v>
      </c>
      <c r="T52" s="4" t="s">
        <v>468</v>
      </c>
      <c r="U52" s="32">
        <v>100</v>
      </c>
      <c r="V52" s="28" t="s">
        <v>465</v>
      </c>
      <c r="W52" s="28" t="s">
        <v>467</v>
      </c>
      <c r="X52" s="28"/>
      <c r="Y52" s="28"/>
      <c r="Z52" s="131"/>
      <c r="AA52" s="66" t="s">
        <v>435</v>
      </c>
      <c r="AB52" s="61"/>
      <c r="AC52" s="57"/>
    </row>
    <row r="53" spans="1:29" ht="36" customHeight="1" x14ac:dyDescent="0.3">
      <c r="A53" s="47" t="s">
        <v>1</v>
      </c>
      <c r="B53" s="65">
        <f t="shared" si="1"/>
        <v>48</v>
      </c>
      <c r="C53" s="76" t="s">
        <v>90</v>
      </c>
      <c r="D53" s="77" t="s">
        <v>91</v>
      </c>
      <c r="E53" s="77" t="s">
        <v>59</v>
      </c>
      <c r="F53" s="59" t="s">
        <v>92</v>
      </c>
      <c r="G53" s="114" t="s">
        <v>455</v>
      </c>
      <c r="H53" s="86" t="s">
        <v>575</v>
      </c>
      <c r="I53" s="123">
        <f t="shared" si="2"/>
        <v>10000</v>
      </c>
      <c r="J53" s="124">
        <v>10000</v>
      </c>
      <c r="K53" s="125">
        <v>0</v>
      </c>
      <c r="L53" s="126">
        <f t="shared" si="7"/>
        <v>10000</v>
      </c>
      <c r="M53" s="126">
        <v>10000</v>
      </c>
      <c r="N53" s="127">
        <v>0</v>
      </c>
      <c r="O53" s="128">
        <f t="shared" si="8"/>
        <v>0</v>
      </c>
      <c r="P53" s="129">
        <f t="shared" si="5"/>
        <v>0</v>
      </c>
      <c r="Q53" s="130">
        <f t="shared" si="6"/>
        <v>0</v>
      </c>
      <c r="R53" s="72">
        <v>98</v>
      </c>
      <c r="S53" s="1" t="s">
        <v>457</v>
      </c>
      <c r="T53" s="4" t="s">
        <v>458</v>
      </c>
      <c r="U53" s="32">
        <v>98</v>
      </c>
      <c r="V53" s="28" t="s">
        <v>570</v>
      </c>
      <c r="W53" s="28" t="s">
        <v>638</v>
      </c>
      <c r="X53" s="28"/>
      <c r="Y53" s="28"/>
      <c r="Z53" s="131"/>
      <c r="AA53" s="66" t="s">
        <v>435</v>
      </c>
      <c r="AB53" s="61"/>
      <c r="AC53" s="57"/>
    </row>
    <row r="54" spans="1:29" ht="36" customHeight="1" x14ac:dyDescent="0.3">
      <c r="A54" s="47" t="s">
        <v>1</v>
      </c>
      <c r="B54" s="65">
        <f t="shared" si="1"/>
        <v>49</v>
      </c>
      <c r="C54" s="76" t="s">
        <v>90</v>
      </c>
      <c r="D54" s="77" t="s">
        <v>93</v>
      </c>
      <c r="E54" s="77" t="s">
        <v>41</v>
      </c>
      <c r="F54" s="59" t="s">
        <v>94</v>
      </c>
      <c r="G54" s="114" t="s">
        <v>455</v>
      </c>
      <c r="H54" s="86" t="s">
        <v>569</v>
      </c>
      <c r="I54" s="123">
        <f t="shared" si="2"/>
        <v>2865</v>
      </c>
      <c r="J54" s="124">
        <v>2865</v>
      </c>
      <c r="K54" s="125">
        <v>0</v>
      </c>
      <c r="L54" s="126">
        <f t="shared" si="7"/>
        <v>0</v>
      </c>
      <c r="M54" s="126">
        <v>0</v>
      </c>
      <c r="N54" s="127">
        <v>0</v>
      </c>
      <c r="O54" s="128">
        <f t="shared" si="8"/>
        <v>2865</v>
      </c>
      <c r="P54" s="129">
        <f t="shared" si="5"/>
        <v>2865</v>
      </c>
      <c r="Q54" s="130">
        <f t="shared" si="6"/>
        <v>0</v>
      </c>
      <c r="R54" s="72" t="s">
        <v>563</v>
      </c>
      <c r="S54" s="1" t="s">
        <v>563</v>
      </c>
      <c r="T54" s="4" t="s">
        <v>563</v>
      </c>
      <c r="U54" s="32" t="s">
        <v>562</v>
      </c>
      <c r="V54" s="28" t="s">
        <v>562</v>
      </c>
      <c r="W54" s="28" t="s">
        <v>562</v>
      </c>
      <c r="X54" s="28"/>
      <c r="Y54" s="28"/>
      <c r="Z54" s="87" t="s">
        <v>503</v>
      </c>
      <c r="AA54" s="66" t="s">
        <v>433</v>
      </c>
      <c r="AB54" s="61"/>
      <c r="AC54" s="57"/>
    </row>
    <row r="55" spans="1:29" ht="36" customHeight="1" x14ac:dyDescent="0.3">
      <c r="A55" s="47" t="s">
        <v>1</v>
      </c>
      <c r="B55" s="105">
        <f t="shared" si="1"/>
        <v>50</v>
      </c>
      <c r="C55" s="106" t="s">
        <v>90</v>
      </c>
      <c r="D55" s="107" t="s">
        <v>93</v>
      </c>
      <c r="E55" s="107" t="s">
        <v>59</v>
      </c>
      <c r="F55" s="108" t="s">
        <v>95</v>
      </c>
      <c r="G55" s="116" t="s">
        <v>455</v>
      </c>
      <c r="H55" s="86" t="s">
        <v>569</v>
      </c>
      <c r="I55" s="123">
        <f t="shared" si="2"/>
        <v>11819</v>
      </c>
      <c r="J55" s="124">
        <v>11819</v>
      </c>
      <c r="K55" s="125">
        <v>0</v>
      </c>
      <c r="L55" s="126">
        <f t="shared" si="7"/>
        <v>11819</v>
      </c>
      <c r="M55" s="126">
        <v>11819</v>
      </c>
      <c r="N55" s="127">
        <v>0</v>
      </c>
      <c r="O55" s="128">
        <f t="shared" si="8"/>
        <v>0</v>
      </c>
      <c r="P55" s="129">
        <f t="shared" si="5"/>
        <v>0</v>
      </c>
      <c r="Q55" s="130">
        <f t="shared" si="6"/>
        <v>0</v>
      </c>
      <c r="R55" s="72">
        <v>98</v>
      </c>
      <c r="S55" s="1" t="s">
        <v>457</v>
      </c>
      <c r="T55" s="4" t="s">
        <v>571</v>
      </c>
      <c r="U55" s="32">
        <v>98</v>
      </c>
      <c r="V55" s="28" t="s">
        <v>457</v>
      </c>
      <c r="W55" s="28" t="s">
        <v>567</v>
      </c>
      <c r="X55" s="28"/>
      <c r="Y55" s="28"/>
      <c r="Z55" s="131"/>
      <c r="AA55" s="66" t="s">
        <v>438</v>
      </c>
      <c r="AB55" s="61">
        <v>90</v>
      </c>
      <c r="AC55" s="57">
        <v>90</v>
      </c>
    </row>
    <row r="56" spans="1:29" ht="36" customHeight="1" x14ac:dyDescent="0.3">
      <c r="A56" s="47" t="s">
        <v>1</v>
      </c>
      <c r="B56" s="105">
        <f t="shared" si="1"/>
        <v>51</v>
      </c>
      <c r="C56" s="106" t="s">
        <v>90</v>
      </c>
      <c r="D56" s="107" t="s">
        <v>96</v>
      </c>
      <c r="E56" s="107" t="s">
        <v>59</v>
      </c>
      <c r="F56" s="108" t="s">
        <v>97</v>
      </c>
      <c r="G56" s="116" t="s">
        <v>455</v>
      </c>
      <c r="H56" s="86" t="s">
        <v>574</v>
      </c>
      <c r="I56" s="123">
        <f t="shared" si="2"/>
        <v>23813</v>
      </c>
      <c r="J56" s="124">
        <v>23813</v>
      </c>
      <c r="K56" s="125">
        <v>0</v>
      </c>
      <c r="L56" s="126">
        <f t="shared" si="7"/>
        <v>23813</v>
      </c>
      <c r="M56" s="126">
        <v>23813</v>
      </c>
      <c r="N56" s="127">
        <v>0</v>
      </c>
      <c r="O56" s="128">
        <f t="shared" si="8"/>
        <v>0</v>
      </c>
      <c r="P56" s="129">
        <f t="shared" si="5"/>
        <v>0</v>
      </c>
      <c r="Q56" s="130">
        <f t="shared" si="6"/>
        <v>0</v>
      </c>
      <c r="R56" s="72">
        <v>98</v>
      </c>
      <c r="S56" s="1" t="s">
        <v>457</v>
      </c>
      <c r="T56" s="4" t="s">
        <v>571</v>
      </c>
      <c r="U56" s="32">
        <v>98</v>
      </c>
      <c r="V56" s="28" t="s">
        <v>457</v>
      </c>
      <c r="W56" s="28" t="s">
        <v>567</v>
      </c>
      <c r="X56" s="28"/>
      <c r="Y56" s="28"/>
      <c r="Z56" s="131"/>
      <c r="AA56" s="66" t="s">
        <v>438</v>
      </c>
      <c r="AB56" s="61">
        <v>91</v>
      </c>
      <c r="AC56" s="57">
        <v>91</v>
      </c>
    </row>
    <row r="57" spans="1:29" ht="36" customHeight="1" x14ac:dyDescent="0.3">
      <c r="A57" s="47" t="s">
        <v>1</v>
      </c>
      <c r="B57" s="65">
        <f t="shared" si="1"/>
        <v>52</v>
      </c>
      <c r="C57" s="76" t="s">
        <v>90</v>
      </c>
      <c r="D57" s="77" t="s">
        <v>98</v>
      </c>
      <c r="E57" s="77" t="s">
        <v>62</v>
      </c>
      <c r="F57" s="59" t="s">
        <v>99</v>
      </c>
      <c r="G57" s="114" t="s">
        <v>455</v>
      </c>
      <c r="H57" s="86" t="s">
        <v>574</v>
      </c>
      <c r="I57" s="123">
        <f t="shared" si="2"/>
        <v>2100</v>
      </c>
      <c r="J57" s="124">
        <v>2100</v>
      </c>
      <c r="K57" s="125">
        <v>0</v>
      </c>
      <c r="L57" s="126">
        <f t="shared" si="7"/>
        <v>0</v>
      </c>
      <c r="M57" s="126">
        <v>0</v>
      </c>
      <c r="N57" s="127">
        <v>0</v>
      </c>
      <c r="O57" s="128">
        <f t="shared" si="8"/>
        <v>2100</v>
      </c>
      <c r="P57" s="129">
        <f t="shared" si="5"/>
        <v>2100</v>
      </c>
      <c r="Q57" s="130">
        <f t="shared" si="6"/>
        <v>0</v>
      </c>
      <c r="R57" s="72" t="s">
        <v>563</v>
      </c>
      <c r="S57" s="1" t="s">
        <v>563</v>
      </c>
      <c r="T57" s="4" t="s">
        <v>563</v>
      </c>
      <c r="U57" s="32" t="s">
        <v>562</v>
      </c>
      <c r="V57" s="28" t="s">
        <v>562</v>
      </c>
      <c r="W57" s="28" t="s">
        <v>562</v>
      </c>
      <c r="X57" s="28"/>
      <c r="Y57" s="28"/>
      <c r="Z57" s="87" t="s">
        <v>503</v>
      </c>
      <c r="AA57" s="66" t="s">
        <v>433</v>
      </c>
      <c r="AB57" s="61"/>
      <c r="AC57" s="57"/>
    </row>
    <row r="58" spans="1:29" ht="36" customHeight="1" x14ac:dyDescent="0.3">
      <c r="A58" s="47" t="s">
        <v>1</v>
      </c>
      <c r="B58" s="65">
        <f t="shared" si="1"/>
        <v>53</v>
      </c>
      <c r="C58" s="76" t="s">
        <v>90</v>
      </c>
      <c r="D58" s="77" t="s">
        <v>100</v>
      </c>
      <c r="E58" s="77" t="s">
        <v>62</v>
      </c>
      <c r="F58" s="59" t="s">
        <v>101</v>
      </c>
      <c r="G58" s="114" t="s">
        <v>455</v>
      </c>
      <c r="H58" s="86" t="s">
        <v>574</v>
      </c>
      <c r="I58" s="123">
        <f t="shared" si="2"/>
        <v>90029</v>
      </c>
      <c r="J58" s="124">
        <v>90029</v>
      </c>
      <c r="K58" s="125">
        <v>0</v>
      </c>
      <c r="L58" s="126">
        <f t="shared" si="7"/>
        <v>90029</v>
      </c>
      <c r="M58" s="126">
        <v>90029</v>
      </c>
      <c r="N58" s="127">
        <v>0</v>
      </c>
      <c r="O58" s="128">
        <f t="shared" si="8"/>
        <v>0</v>
      </c>
      <c r="P58" s="129">
        <f t="shared" si="5"/>
        <v>0</v>
      </c>
      <c r="Q58" s="130">
        <f t="shared" si="6"/>
        <v>0</v>
      </c>
      <c r="R58" s="72">
        <v>98</v>
      </c>
      <c r="S58" s="1" t="s">
        <v>457</v>
      </c>
      <c r="T58" s="4" t="s">
        <v>571</v>
      </c>
      <c r="U58" s="32">
        <v>98</v>
      </c>
      <c r="V58" s="28" t="s">
        <v>457</v>
      </c>
      <c r="W58" s="28" t="s">
        <v>567</v>
      </c>
      <c r="X58" s="28"/>
      <c r="Y58" s="28"/>
      <c r="Z58" s="131"/>
      <c r="AA58" s="66" t="s">
        <v>433</v>
      </c>
      <c r="AB58" s="61"/>
      <c r="AC58" s="57"/>
    </row>
    <row r="59" spans="1:29" ht="36" customHeight="1" x14ac:dyDescent="0.3">
      <c r="A59" s="47" t="s">
        <v>1</v>
      </c>
      <c r="B59" s="65">
        <f t="shared" si="1"/>
        <v>54</v>
      </c>
      <c r="C59" s="76" t="s">
        <v>90</v>
      </c>
      <c r="D59" s="77" t="s">
        <v>102</v>
      </c>
      <c r="E59" s="77" t="s">
        <v>62</v>
      </c>
      <c r="F59" s="59" t="s">
        <v>439</v>
      </c>
      <c r="G59" s="114" t="s">
        <v>455</v>
      </c>
      <c r="H59" s="86" t="s">
        <v>575</v>
      </c>
      <c r="I59" s="123">
        <f t="shared" si="2"/>
        <v>8565</v>
      </c>
      <c r="J59" s="124">
        <v>8565</v>
      </c>
      <c r="K59" s="125">
        <v>0</v>
      </c>
      <c r="L59" s="126">
        <f t="shared" si="7"/>
        <v>8565</v>
      </c>
      <c r="M59" s="126">
        <v>8565</v>
      </c>
      <c r="N59" s="127">
        <v>0</v>
      </c>
      <c r="O59" s="128">
        <f t="shared" si="8"/>
        <v>0</v>
      </c>
      <c r="P59" s="129">
        <f t="shared" si="5"/>
        <v>0</v>
      </c>
      <c r="Q59" s="130">
        <f t="shared" si="6"/>
        <v>0</v>
      </c>
      <c r="R59" s="72">
        <v>96</v>
      </c>
      <c r="S59" s="1" t="s">
        <v>457</v>
      </c>
      <c r="T59" s="4" t="s">
        <v>571</v>
      </c>
      <c r="U59" s="32">
        <v>96</v>
      </c>
      <c r="V59" s="28" t="s">
        <v>457</v>
      </c>
      <c r="W59" s="28" t="s">
        <v>567</v>
      </c>
      <c r="X59" s="28"/>
      <c r="Y59" s="28"/>
      <c r="Z59" s="131"/>
      <c r="AA59" s="66" t="s">
        <v>433</v>
      </c>
      <c r="AB59" s="61"/>
      <c r="AC59" s="57"/>
    </row>
    <row r="60" spans="1:29" ht="36" customHeight="1" x14ac:dyDescent="0.3">
      <c r="A60" s="47" t="s">
        <v>1</v>
      </c>
      <c r="B60" s="65">
        <f t="shared" si="1"/>
        <v>55</v>
      </c>
      <c r="C60" s="76" t="s">
        <v>90</v>
      </c>
      <c r="D60" s="77" t="s">
        <v>103</v>
      </c>
      <c r="E60" s="77" t="s">
        <v>37</v>
      </c>
      <c r="F60" s="59" t="s">
        <v>104</v>
      </c>
      <c r="G60" s="114" t="s">
        <v>455</v>
      </c>
      <c r="H60" s="86" t="s">
        <v>573</v>
      </c>
      <c r="I60" s="123">
        <f t="shared" si="2"/>
        <v>18305</v>
      </c>
      <c r="J60" s="124">
        <v>18305</v>
      </c>
      <c r="K60" s="125">
        <v>0</v>
      </c>
      <c r="L60" s="126">
        <v>11089</v>
      </c>
      <c r="M60" s="126">
        <v>11089</v>
      </c>
      <c r="N60" s="127">
        <v>0</v>
      </c>
      <c r="O60" s="128">
        <v>7216</v>
      </c>
      <c r="P60" s="129">
        <f t="shared" si="5"/>
        <v>7216</v>
      </c>
      <c r="Q60" s="130">
        <f t="shared" si="6"/>
        <v>0</v>
      </c>
      <c r="R60" s="72">
        <v>95</v>
      </c>
      <c r="S60" s="1" t="s">
        <v>457</v>
      </c>
      <c r="T60" s="4" t="s">
        <v>458</v>
      </c>
      <c r="U60" s="32">
        <v>95</v>
      </c>
      <c r="V60" s="28" t="s">
        <v>457</v>
      </c>
      <c r="W60" s="28" t="s">
        <v>467</v>
      </c>
      <c r="X60" s="28"/>
      <c r="Y60" s="28"/>
      <c r="Z60" s="131"/>
      <c r="AA60" s="66" t="s">
        <v>433</v>
      </c>
      <c r="AB60" s="61"/>
      <c r="AC60" s="57"/>
    </row>
    <row r="61" spans="1:29" ht="36" customHeight="1" x14ac:dyDescent="0.3">
      <c r="A61" s="47" t="s">
        <v>1</v>
      </c>
      <c r="B61" s="65">
        <f t="shared" si="1"/>
        <v>56</v>
      </c>
      <c r="C61" s="76" t="s">
        <v>90</v>
      </c>
      <c r="D61" s="77" t="s">
        <v>103</v>
      </c>
      <c r="E61" s="77" t="s">
        <v>50</v>
      </c>
      <c r="F61" s="59" t="s">
        <v>105</v>
      </c>
      <c r="G61" s="114" t="s">
        <v>455</v>
      </c>
      <c r="H61" s="86" t="s">
        <v>573</v>
      </c>
      <c r="I61" s="123">
        <f t="shared" si="2"/>
        <v>100608</v>
      </c>
      <c r="J61" s="124">
        <v>100608</v>
      </c>
      <c r="K61" s="125">
        <v>0</v>
      </c>
      <c r="L61" s="126">
        <v>95083</v>
      </c>
      <c r="M61" s="126">
        <v>95083</v>
      </c>
      <c r="N61" s="127">
        <v>0</v>
      </c>
      <c r="O61" s="128">
        <v>5525</v>
      </c>
      <c r="P61" s="129">
        <f t="shared" si="5"/>
        <v>5525</v>
      </c>
      <c r="Q61" s="130">
        <f t="shared" si="6"/>
        <v>0</v>
      </c>
      <c r="R61" s="72">
        <v>95</v>
      </c>
      <c r="S61" s="1" t="s">
        <v>457</v>
      </c>
      <c r="T61" s="4" t="s">
        <v>458</v>
      </c>
      <c r="U61" s="32">
        <v>95</v>
      </c>
      <c r="V61" s="28" t="s">
        <v>457</v>
      </c>
      <c r="W61" s="28" t="s">
        <v>467</v>
      </c>
      <c r="X61" s="28"/>
      <c r="Y61" s="28"/>
      <c r="Z61" s="131"/>
      <c r="AA61" s="66" t="s">
        <v>433</v>
      </c>
      <c r="AB61" s="61"/>
      <c r="AC61" s="57"/>
    </row>
    <row r="62" spans="1:29" ht="36" customHeight="1" x14ac:dyDescent="0.3">
      <c r="A62" s="47" t="s">
        <v>1</v>
      </c>
      <c r="B62" s="65">
        <f t="shared" si="1"/>
        <v>57</v>
      </c>
      <c r="C62" s="76" t="s">
        <v>90</v>
      </c>
      <c r="D62" s="77" t="s">
        <v>106</v>
      </c>
      <c r="E62" s="77" t="s">
        <v>62</v>
      </c>
      <c r="F62" s="59" t="s">
        <v>107</v>
      </c>
      <c r="G62" s="114" t="s">
        <v>455</v>
      </c>
      <c r="H62" s="86" t="s">
        <v>572</v>
      </c>
      <c r="I62" s="123">
        <f t="shared" si="2"/>
        <v>4000</v>
      </c>
      <c r="J62" s="124">
        <v>4000</v>
      </c>
      <c r="K62" s="125">
        <v>0</v>
      </c>
      <c r="L62" s="126">
        <v>4000</v>
      </c>
      <c r="M62" s="126">
        <v>4000</v>
      </c>
      <c r="N62" s="127">
        <v>0</v>
      </c>
      <c r="O62" s="128">
        <v>0</v>
      </c>
      <c r="P62" s="129">
        <f t="shared" si="5"/>
        <v>0</v>
      </c>
      <c r="Q62" s="130">
        <f t="shared" si="6"/>
        <v>0</v>
      </c>
      <c r="R62" s="72">
        <v>95</v>
      </c>
      <c r="S62" s="1" t="s">
        <v>457</v>
      </c>
      <c r="T62" s="4" t="s">
        <v>458</v>
      </c>
      <c r="U62" s="32">
        <v>95</v>
      </c>
      <c r="V62" s="28" t="s">
        <v>457</v>
      </c>
      <c r="W62" s="28" t="s">
        <v>467</v>
      </c>
      <c r="X62" s="28"/>
      <c r="Y62" s="28"/>
      <c r="Z62" s="131"/>
      <c r="AA62" s="66" t="s">
        <v>433</v>
      </c>
      <c r="AB62" s="61"/>
      <c r="AC62" s="57"/>
    </row>
    <row r="63" spans="1:29" ht="36" customHeight="1" x14ac:dyDescent="0.3">
      <c r="A63" s="47" t="s">
        <v>1</v>
      </c>
      <c r="B63" s="65">
        <f t="shared" ref="B63:B94" si="9">ROW()-5</f>
        <v>58</v>
      </c>
      <c r="C63" s="76" t="s">
        <v>108</v>
      </c>
      <c r="D63" s="77" t="s">
        <v>109</v>
      </c>
      <c r="E63" s="77" t="s">
        <v>50</v>
      </c>
      <c r="F63" s="59" t="s">
        <v>110</v>
      </c>
      <c r="G63" s="114" t="s">
        <v>469</v>
      </c>
      <c r="H63" s="86" t="s">
        <v>615</v>
      </c>
      <c r="I63" s="123">
        <f t="shared" si="2"/>
        <v>17748</v>
      </c>
      <c r="J63" s="124">
        <v>17748</v>
      </c>
      <c r="K63" s="125">
        <v>0</v>
      </c>
      <c r="L63" s="126">
        <f>M63+N63</f>
        <v>16143</v>
      </c>
      <c r="M63" s="126">
        <v>16143</v>
      </c>
      <c r="N63" s="127">
        <v>0</v>
      </c>
      <c r="O63" s="128">
        <f>P63+Q63</f>
        <v>1605</v>
      </c>
      <c r="P63" s="129">
        <f t="shared" si="5"/>
        <v>1605</v>
      </c>
      <c r="Q63" s="130">
        <f t="shared" si="6"/>
        <v>0</v>
      </c>
      <c r="R63" s="72">
        <v>93</v>
      </c>
      <c r="S63" s="1" t="s">
        <v>457</v>
      </c>
      <c r="T63" s="4" t="s">
        <v>458</v>
      </c>
      <c r="U63" s="32">
        <v>93</v>
      </c>
      <c r="V63" s="28" t="s">
        <v>457</v>
      </c>
      <c r="W63" s="28" t="s">
        <v>467</v>
      </c>
      <c r="X63" s="28"/>
      <c r="Y63" s="28"/>
      <c r="Z63" s="131"/>
      <c r="AA63" s="66" t="s">
        <v>433</v>
      </c>
      <c r="AB63" s="61"/>
      <c r="AC63" s="57"/>
    </row>
    <row r="64" spans="1:29" ht="36" customHeight="1" x14ac:dyDescent="0.3">
      <c r="A64" s="47" t="s">
        <v>1</v>
      </c>
      <c r="B64" s="65">
        <f t="shared" si="9"/>
        <v>59</v>
      </c>
      <c r="C64" s="76" t="s">
        <v>108</v>
      </c>
      <c r="D64" s="77" t="s">
        <v>109</v>
      </c>
      <c r="E64" s="77" t="s">
        <v>50</v>
      </c>
      <c r="F64" s="59" t="s">
        <v>586</v>
      </c>
      <c r="G64" s="114" t="s">
        <v>469</v>
      </c>
      <c r="H64" s="86" t="s">
        <v>619</v>
      </c>
      <c r="I64" s="123">
        <f t="shared" si="2"/>
        <v>2500</v>
      </c>
      <c r="J64" s="124">
        <v>2500</v>
      </c>
      <c r="K64" s="125">
        <v>0</v>
      </c>
      <c r="L64" s="126">
        <f t="shared" ref="L64:L127" si="10">M64+N64</f>
        <v>2099</v>
      </c>
      <c r="M64" s="126">
        <v>2099</v>
      </c>
      <c r="N64" s="127">
        <v>0</v>
      </c>
      <c r="O64" s="128">
        <f t="shared" ref="O64:O127" si="11">P64+Q64</f>
        <v>401</v>
      </c>
      <c r="P64" s="129">
        <f t="shared" si="5"/>
        <v>401</v>
      </c>
      <c r="Q64" s="130">
        <f t="shared" si="6"/>
        <v>0</v>
      </c>
      <c r="R64" s="72">
        <v>100</v>
      </c>
      <c r="S64" s="1" t="s">
        <v>457</v>
      </c>
      <c r="T64" s="4" t="s">
        <v>458</v>
      </c>
      <c r="U64" s="32">
        <v>100</v>
      </c>
      <c r="V64" s="28" t="s">
        <v>457</v>
      </c>
      <c r="W64" s="28" t="s">
        <v>467</v>
      </c>
      <c r="X64" s="28"/>
      <c r="Y64" s="28"/>
      <c r="Z64" s="131"/>
      <c r="AA64" s="66" t="s">
        <v>433</v>
      </c>
      <c r="AB64" s="61"/>
      <c r="AC64" s="57"/>
    </row>
    <row r="65" spans="1:29" ht="36" customHeight="1" x14ac:dyDescent="0.3">
      <c r="A65" s="47" t="s">
        <v>1</v>
      </c>
      <c r="B65" s="65">
        <f t="shared" si="9"/>
        <v>60</v>
      </c>
      <c r="C65" s="76" t="s">
        <v>108</v>
      </c>
      <c r="D65" s="77" t="s">
        <v>109</v>
      </c>
      <c r="E65" s="77" t="s">
        <v>41</v>
      </c>
      <c r="F65" s="59" t="s">
        <v>111</v>
      </c>
      <c r="G65" s="114" t="s">
        <v>469</v>
      </c>
      <c r="H65" s="86" t="s">
        <v>619</v>
      </c>
      <c r="I65" s="123">
        <f t="shared" si="2"/>
        <v>30000</v>
      </c>
      <c r="J65" s="124">
        <v>30000</v>
      </c>
      <c r="K65" s="125">
        <v>0</v>
      </c>
      <c r="L65" s="126">
        <f t="shared" si="10"/>
        <v>0</v>
      </c>
      <c r="M65" s="126">
        <v>0</v>
      </c>
      <c r="N65" s="127">
        <v>0</v>
      </c>
      <c r="O65" s="128">
        <f t="shared" si="11"/>
        <v>30000</v>
      </c>
      <c r="P65" s="129">
        <f t="shared" si="5"/>
        <v>30000</v>
      </c>
      <c r="Q65" s="130">
        <f t="shared" si="6"/>
        <v>0</v>
      </c>
      <c r="R65" s="72" t="s">
        <v>563</v>
      </c>
      <c r="S65" s="1" t="s">
        <v>563</v>
      </c>
      <c r="T65" s="4" t="s">
        <v>563</v>
      </c>
      <c r="U65" s="32" t="s">
        <v>562</v>
      </c>
      <c r="V65" s="28" t="s">
        <v>562</v>
      </c>
      <c r="W65" s="28" t="s">
        <v>562</v>
      </c>
      <c r="X65" s="28"/>
      <c r="Y65" s="28"/>
      <c r="Z65" s="87" t="s">
        <v>503</v>
      </c>
      <c r="AA65" s="66" t="s">
        <v>433</v>
      </c>
      <c r="AB65" s="61"/>
      <c r="AC65" s="57"/>
    </row>
    <row r="66" spans="1:29" ht="36" customHeight="1" x14ac:dyDescent="0.3">
      <c r="A66" s="47" t="s">
        <v>1</v>
      </c>
      <c r="B66" s="65">
        <f t="shared" si="9"/>
        <v>61</v>
      </c>
      <c r="C66" s="76" t="s">
        <v>108</v>
      </c>
      <c r="D66" s="77" t="s">
        <v>109</v>
      </c>
      <c r="E66" s="77" t="s">
        <v>62</v>
      </c>
      <c r="F66" s="59" t="s">
        <v>112</v>
      </c>
      <c r="G66" s="114" t="s">
        <v>469</v>
      </c>
      <c r="H66" s="86" t="s">
        <v>616</v>
      </c>
      <c r="I66" s="123">
        <f t="shared" si="2"/>
        <v>27428</v>
      </c>
      <c r="J66" s="124">
        <v>26728</v>
      </c>
      <c r="K66" s="125">
        <v>700</v>
      </c>
      <c r="L66" s="126">
        <f t="shared" si="10"/>
        <v>9000</v>
      </c>
      <c r="M66" s="126">
        <v>8300</v>
      </c>
      <c r="N66" s="127">
        <v>700</v>
      </c>
      <c r="O66" s="128">
        <f t="shared" si="11"/>
        <v>18428</v>
      </c>
      <c r="P66" s="129">
        <f t="shared" si="5"/>
        <v>18428</v>
      </c>
      <c r="Q66" s="130">
        <f t="shared" si="6"/>
        <v>0</v>
      </c>
      <c r="R66" s="72">
        <v>94</v>
      </c>
      <c r="S66" s="1" t="s">
        <v>457</v>
      </c>
      <c r="T66" s="4" t="s">
        <v>458</v>
      </c>
      <c r="U66" s="32">
        <v>94</v>
      </c>
      <c r="V66" s="28" t="s">
        <v>457</v>
      </c>
      <c r="W66" s="28" t="s">
        <v>467</v>
      </c>
      <c r="X66" s="28"/>
      <c r="Y66" s="28"/>
      <c r="Z66" s="87" t="s">
        <v>618</v>
      </c>
      <c r="AA66" s="66" t="s">
        <v>433</v>
      </c>
      <c r="AB66" s="61"/>
      <c r="AC66" s="57"/>
    </row>
    <row r="67" spans="1:29" ht="36" customHeight="1" x14ac:dyDescent="0.3">
      <c r="A67" s="47" t="s">
        <v>1</v>
      </c>
      <c r="B67" s="65">
        <f t="shared" si="9"/>
        <v>62</v>
      </c>
      <c r="C67" s="76" t="s">
        <v>108</v>
      </c>
      <c r="D67" s="77" t="s">
        <v>109</v>
      </c>
      <c r="E67" s="77" t="s">
        <v>62</v>
      </c>
      <c r="F67" s="59" t="s">
        <v>113</v>
      </c>
      <c r="G67" s="114" t="s">
        <v>469</v>
      </c>
      <c r="H67" s="86" t="s">
        <v>619</v>
      </c>
      <c r="I67" s="123">
        <f t="shared" si="2"/>
        <v>12540</v>
      </c>
      <c r="J67" s="124">
        <v>10700</v>
      </c>
      <c r="K67" s="125">
        <v>1840</v>
      </c>
      <c r="L67" s="126">
        <f t="shared" si="10"/>
        <v>11497</v>
      </c>
      <c r="M67" s="126">
        <v>9755</v>
      </c>
      <c r="N67" s="127">
        <v>1742</v>
      </c>
      <c r="O67" s="128">
        <f t="shared" si="11"/>
        <v>1043</v>
      </c>
      <c r="P67" s="129">
        <f t="shared" si="5"/>
        <v>945</v>
      </c>
      <c r="Q67" s="130">
        <f t="shared" si="6"/>
        <v>98</v>
      </c>
      <c r="R67" s="72">
        <v>100</v>
      </c>
      <c r="S67" s="1" t="s">
        <v>457</v>
      </c>
      <c r="T67" s="4" t="s">
        <v>458</v>
      </c>
      <c r="U67" s="32">
        <v>100</v>
      </c>
      <c r="V67" s="28" t="s">
        <v>457</v>
      </c>
      <c r="W67" s="28" t="s">
        <v>467</v>
      </c>
      <c r="X67" s="28"/>
      <c r="Y67" s="28"/>
      <c r="Z67" s="131"/>
      <c r="AA67" s="66" t="s">
        <v>433</v>
      </c>
      <c r="AB67" s="61"/>
      <c r="AC67" s="57"/>
    </row>
    <row r="68" spans="1:29" ht="36" customHeight="1" x14ac:dyDescent="0.3">
      <c r="A68" s="47" t="s">
        <v>1</v>
      </c>
      <c r="B68" s="65">
        <f t="shared" si="9"/>
        <v>63</v>
      </c>
      <c r="C68" s="76" t="s">
        <v>108</v>
      </c>
      <c r="D68" s="77" t="s">
        <v>109</v>
      </c>
      <c r="E68" s="77" t="s">
        <v>62</v>
      </c>
      <c r="F68" s="59" t="s">
        <v>114</v>
      </c>
      <c r="G68" s="114" t="s">
        <v>469</v>
      </c>
      <c r="H68" s="86" t="s">
        <v>617</v>
      </c>
      <c r="I68" s="123">
        <f t="shared" si="2"/>
        <v>13000</v>
      </c>
      <c r="J68" s="124">
        <v>13000</v>
      </c>
      <c r="K68" s="125">
        <v>0</v>
      </c>
      <c r="L68" s="126">
        <f t="shared" si="10"/>
        <v>5000</v>
      </c>
      <c r="M68" s="126">
        <v>5000</v>
      </c>
      <c r="N68" s="127">
        <v>0</v>
      </c>
      <c r="O68" s="128">
        <f t="shared" si="11"/>
        <v>8000</v>
      </c>
      <c r="P68" s="129">
        <f t="shared" si="5"/>
        <v>8000</v>
      </c>
      <c r="Q68" s="130">
        <f t="shared" si="6"/>
        <v>0</v>
      </c>
      <c r="R68" s="72" t="s">
        <v>563</v>
      </c>
      <c r="S68" s="1" t="s">
        <v>563</v>
      </c>
      <c r="T68" s="4" t="s">
        <v>563</v>
      </c>
      <c r="U68" s="32" t="s">
        <v>562</v>
      </c>
      <c r="V68" s="28" t="s">
        <v>562</v>
      </c>
      <c r="W68" s="28" t="s">
        <v>562</v>
      </c>
      <c r="X68" s="28"/>
      <c r="Y68" s="28"/>
      <c r="Z68" s="87" t="s">
        <v>618</v>
      </c>
      <c r="AA68" s="66" t="s">
        <v>433</v>
      </c>
      <c r="AB68" s="61"/>
      <c r="AC68" s="57"/>
    </row>
    <row r="69" spans="1:29" ht="36" customHeight="1" x14ac:dyDescent="0.3">
      <c r="A69" s="47" t="s">
        <v>1</v>
      </c>
      <c r="B69" s="65">
        <f t="shared" si="9"/>
        <v>64</v>
      </c>
      <c r="C69" s="76" t="s">
        <v>108</v>
      </c>
      <c r="D69" s="77" t="s">
        <v>109</v>
      </c>
      <c r="E69" s="77" t="s">
        <v>62</v>
      </c>
      <c r="F69" s="59" t="s">
        <v>115</v>
      </c>
      <c r="G69" s="114" t="s">
        <v>469</v>
      </c>
      <c r="H69" s="86" t="s">
        <v>614</v>
      </c>
      <c r="I69" s="123">
        <f t="shared" si="2"/>
        <v>12628</v>
      </c>
      <c r="J69" s="124">
        <v>12388</v>
      </c>
      <c r="K69" s="125">
        <v>240</v>
      </c>
      <c r="L69" s="126">
        <f t="shared" si="10"/>
        <v>8240</v>
      </c>
      <c r="M69" s="126">
        <v>8000</v>
      </c>
      <c r="N69" s="127">
        <v>240</v>
      </c>
      <c r="O69" s="128">
        <f t="shared" si="11"/>
        <v>4388</v>
      </c>
      <c r="P69" s="129">
        <f t="shared" si="5"/>
        <v>4388</v>
      </c>
      <c r="Q69" s="130">
        <f t="shared" si="6"/>
        <v>0</v>
      </c>
      <c r="R69" s="72">
        <v>99</v>
      </c>
      <c r="S69" s="1" t="s">
        <v>457</v>
      </c>
      <c r="T69" s="4" t="s">
        <v>458</v>
      </c>
      <c r="U69" s="32">
        <v>99</v>
      </c>
      <c r="V69" s="28" t="s">
        <v>457</v>
      </c>
      <c r="W69" s="28" t="s">
        <v>467</v>
      </c>
      <c r="X69" s="28"/>
      <c r="Y69" s="28"/>
      <c r="Z69" s="131"/>
      <c r="AA69" s="66" t="s">
        <v>433</v>
      </c>
      <c r="AB69" s="61"/>
      <c r="AC69" s="57"/>
    </row>
    <row r="70" spans="1:29" ht="36" customHeight="1" x14ac:dyDescent="0.3">
      <c r="A70" s="47" t="s">
        <v>1</v>
      </c>
      <c r="B70" s="65">
        <f t="shared" si="9"/>
        <v>65</v>
      </c>
      <c r="C70" s="76" t="s">
        <v>108</v>
      </c>
      <c r="D70" s="77" t="s">
        <v>116</v>
      </c>
      <c r="E70" s="77" t="s">
        <v>59</v>
      </c>
      <c r="F70" s="59" t="s">
        <v>117</v>
      </c>
      <c r="G70" s="114" t="s">
        <v>469</v>
      </c>
      <c r="H70" s="119" t="s">
        <v>613</v>
      </c>
      <c r="I70" s="123">
        <f t="shared" si="2"/>
        <v>9000</v>
      </c>
      <c r="J70" s="124">
        <v>9000</v>
      </c>
      <c r="K70" s="125">
        <v>0</v>
      </c>
      <c r="L70" s="126">
        <f t="shared" si="10"/>
        <v>0</v>
      </c>
      <c r="M70" s="126">
        <v>0</v>
      </c>
      <c r="N70" s="127">
        <v>0</v>
      </c>
      <c r="O70" s="128">
        <f t="shared" si="11"/>
        <v>9000</v>
      </c>
      <c r="P70" s="129">
        <f t="shared" si="5"/>
        <v>9000</v>
      </c>
      <c r="Q70" s="130">
        <f t="shared" si="6"/>
        <v>0</v>
      </c>
      <c r="R70" s="72" t="s">
        <v>563</v>
      </c>
      <c r="S70" s="1" t="s">
        <v>563</v>
      </c>
      <c r="T70" s="4" t="s">
        <v>563</v>
      </c>
      <c r="U70" s="32" t="s">
        <v>562</v>
      </c>
      <c r="V70" s="28" t="s">
        <v>562</v>
      </c>
      <c r="W70" s="28" t="s">
        <v>562</v>
      </c>
      <c r="X70" s="28"/>
      <c r="Y70" s="28"/>
      <c r="Z70" s="87" t="s">
        <v>503</v>
      </c>
      <c r="AA70" s="66" t="s">
        <v>454</v>
      </c>
      <c r="AB70" s="61"/>
      <c r="AC70" s="103"/>
    </row>
    <row r="71" spans="1:29" ht="36" customHeight="1" x14ac:dyDescent="0.3">
      <c r="A71" s="47" t="s">
        <v>1</v>
      </c>
      <c r="B71" s="65">
        <f t="shared" si="9"/>
        <v>66</v>
      </c>
      <c r="C71" s="76" t="s">
        <v>108</v>
      </c>
      <c r="D71" s="77" t="s">
        <v>118</v>
      </c>
      <c r="E71" s="77" t="s">
        <v>62</v>
      </c>
      <c r="F71" s="59" t="s">
        <v>119</v>
      </c>
      <c r="G71" s="114" t="s">
        <v>469</v>
      </c>
      <c r="H71" s="86" t="s">
        <v>612</v>
      </c>
      <c r="I71" s="123">
        <f t="shared" ref="I71:I134" si="12">SUM(J71:K71)</f>
        <v>119652</v>
      </c>
      <c r="J71" s="124">
        <v>119652</v>
      </c>
      <c r="K71" s="125">
        <v>0</v>
      </c>
      <c r="L71" s="126">
        <f t="shared" si="10"/>
        <v>104637</v>
      </c>
      <c r="M71" s="126">
        <v>104637</v>
      </c>
      <c r="N71" s="127">
        <v>0</v>
      </c>
      <c r="O71" s="128">
        <f t="shared" si="11"/>
        <v>15015</v>
      </c>
      <c r="P71" s="129">
        <f t="shared" ref="P71:P134" si="13">J71-M71</f>
        <v>15015</v>
      </c>
      <c r="Q71" s="130">
        <f t="shared" ref="Q71:Q134" si="14">K71-N71</f>
        <v>0</v>
      </c>
      <c r="R71" s="72">
        <v>97</v>
      </c>
      <c r="S71" s="1" t="s">
        <v>457</v>
      </c>
      <c r="T71" s="4" t="s">
        <v>458</v>
      </c>
      <c r="U71" s="32">
        <v>97</v>
      </c>
      <c r="V71" s="28" t="s">
        <v>457</v>
      </c>
      <c r="W71" s="28" t="s">
        <v>467</v>
      </c>
      <c r="X71" s="28"/>
      <c r="Y71" s="28"/>
      <c r="Z71" s="131"/>
      <c r="AA71" s="66" t="s">
        <v>433</v>
      </c>
      <c r="AB71" s="61"/>
      <c r="AC71" s="57"/>
    </row>
    <row r="72" spans="1:29" ht="36" customHeight="1" x14ac:dyDescent="0.3">
      <c r="A72" s="47" t="s">
        <v>1</v>
      </c>
      <c r="B72" s="65">
        <f t="shared" si="9"/>
        <v>67</v>
      </c>
      <c r="C72" s="76" t="s">
        <v>108</v>
      </c>
      <c r="D72" s="77" t="s">
        <v>120</v>
      </c>
      <c r="E72" s="77" t="s">
        <v>62</v>
      </c>
      <c r="F72" s="59" t="s">
        <v>121</v>
      </c>
      <c r="G72" s="114" t="s">
        <v>469</v>
      </c>
      <c r="H72" s="119" t="s">
        <v>611</v>
      </c>
      <c r="I72" s="123">
        <f t="shared" si="12"/>
        <v>113400</v>
      </c>
      <c r="J72" s="124">
        <v>113400</v>
      </c>
      <c r="K72" s="125">
        <v>0</v>
      </c>
      <c r="L72" s="126">
        <f t="shared" si="10"/>
        <v>113400</v>
      </c>
      <c r="M72" s="126">
        <v>113400</v>
      </c>
      <c r="N72" s="127">
        <v>0</v>
      </c>
      <c r="O72" s="128">
        <f t="shared" si="11"/>
        <v>0</v>
      </c>
      <c r="P72" s="129">
        <f t="shared" si="13"/>
        <v>0</v>
      </c>
      <c r="Q72" s="130">
        <f t="shared" si="14"/>
        <v>0</v>
      </c>
      <c r="R72" s="72">
        <v>100</v>
      </c>
      <c r="S72" s="1" t="s">
        <v>457</v>
      </c>
      <c r="T72" s="4" t="s">
        <v>458</v>
      </c>
      <c r="U72" s="32">
        <v>100</v>
      </c>
      <c r="V72" s="28" t="s">
        <v>457</v>
      </c>
      <c r="W72" s="28" t="s">
        <v>467</v>
      </c>
      <c r="X72" s="28"/>
      <c r="Y72" s="28"/>
      <c r="Z72" s="131"/>
      <c r="AA72" s="66" t="s">
        <v>433</v>
      </c>
      <c r="AB72" s="61"/>
      <c r="AC72" s="57"/>
    </row>
    <row r="73" spans="1:29" ht="36" customHeight="1" x14ac:dyDescent="0.3">
      <c r="A73" s="47" t="s">
        <v>1</v>
      </c>
      <c r="B73" s="65">
        <f t="shared" si="9"/>
        <v>68</v>
      </c>
      <c r="C73" s="76" t="s">
        <v>108</v>
      </c>
      <c r="D73" s="77" t="s">
        <v>120</v>
      </c>
      <c r="E73" s="77" t="s">
        <v>62</v>
      </c>
      <c r="F73" s="59" t="s">
        <v>122</v>
      </c>
      <c r="G73" s="114" t="s">
        <v>469</v>
      </c>
      <c r="H73" s="119" t="s">
        <v>576</v>
      </c>
      <c r="I73" s="123">
        <f t="shared" si="12"/>
        <v>50850</v>
      </c>
      <c r="J73" s="124">
        <v>50850</v>
      </c>
      <c r="K73" s="125">
        <v>0</v>
      </c>
      <c r="L73" s="126">
        <f t="shared" si="10"/>
        <v>50850</v>
      </c>
      <c r="M73" s="126">
        <v>50850</v>
      </c>
      <c r="N73" s="127">
        <v>0</v>
      </c>
      <c r="O73" s="128">
        <f t="shared" si="11"/>
        <v>0</v>
      </c>
      <c r="P73" s="129">
        <f t="shared" si="13"/>
        <v>0</v>
      </c>
      <c r="Q73" s="130">
        <f t="shared" si="14"/>
        <v>0</v>
      </c>
      <c r="R73" s="72">
        <v>100</v>
      </c>
      <c r="S73" s="1" t="s">
        <v>457</v>
      </c>
      <c r="T73" s="4" t="s">
        <v>458</v>
      </c>
      <c r="U73" s="32">
        <v>100</v>
      </c>
      <c r="V73" s="28" t="s">
        <v>457</v>
      </c>
      <c r="W73" s="28" t="s">
        <v>467</v>
      </c>
      <c r="X73" s="28"/>
      <c r="Y73" s="28"/>
      <c r="Z73" s="131"/>
      <c r="AA73" s="66" t="s">
        <v>433</v>
      </c>
      <c r="AB73" s="61"/>
      <c r="AC73" s="57"/>
    </row>
    <row r="74" spans="1:29" ht="36" customHeight="1" x14ac:dyDescent="0.3">
      <c r="A74" s="47" t="s">
        <v>1</v>
      </c>
      <c r="B74" s="65">
        <f t="shared" si="9"/>
        <v>69</v>
      </c>
      <c r="C74" s="76" t="s">
        <v>108</v>
      </c>
      <c r="D74" s="77" t="s">
        <v>123</v>
      </c>
      <c r="E74" s="77" t="s">
        <v>62</v>
      </c>
      <c r="F74" s="59" t="s">
        <v>124</v>
      </c>
      <c r="G74" s="114" t="s">
        <v>469</v>
      </c>
      <c r="H74" s="86" t="s">
        <v>610</v>
      </c>
      <c r="I74" s="123">
        <f t="shared" si="12"/>
        <v>1230</v>
      </c>
      <c r="J74" s="124">
        <v>1230</v>
      </c>
      <c r="K74" s="125">
        <v>0</v>
      </c>
      <c r="L74" s="126">
        <f t="shared" si="10"/>
        <v>0</v>
      </c>
      <c r="M74" s="126">
        <v>0</v>
      </c>
      <c r="N74" s="127">
        <v>0</v>
      </c>
      <c r="O74" s="128">
        <f t="shared" si="11"/>
        <v>1230</v>
      </c>
      <c r="P74" s="129">
        <f t="shared" si="13"/>
        <v>1230</v>
      </c>
      <c r="Q74" s="130">
        <f t="shared" si="14"/>
        <v>0</v>
      </c>
      <c r="R74" s="72" t="s">
        <v>563</v>
      </c>
      <c r="S74" s="1" t="s">
        <v>563</v>
      </c>
      <c r="T74" s="4" t="s">
        <v>563</v>
      </c>
      <c r="U74" s="32" t="s">
        <v>562</v>
      </c>
      <c r="V74" s="28" t="s">
        <v>562</v>
      </c>
      <c r="W74" s="28" t="s">
        <v>562</v>
      </c>
      <c r="X74" s="28"/>
      <c r="Y74" s="28"/>
      <c r="Z74" s="87" t="s">
        <v>503</v>
      </c>
      <c r="AA74" s="66" t="s">
        <v>454</v>
      </c>
      <c r="AB74" s="61"/>
      <c r="AC74" s="103"/>
    </row>
    <row r="75" spans="1:29" ht="36" customHeight="1" x14ac:dyDescent="0.3">
      <c r="A75" s="47" t="s">
        <v>1</v>
      </c>
      <c r="B75" s="105">
        <f t="shared" si="9"/>
        <v>70</v>
      </c>
      <c r="C75" s="106" t="s">
        <v>108</v>
      </c>
      <c r="D75" s="107" t="s">
        <v>123</v>
      </c>
      <c r="E75" s="107" t="s">
        <v>62</v>
      </c>
      <c r="F75" s="108" t="s">
        <v>125</v>
      </c>
      <c r="G75" s="116" t="s">
        <v>469</v>
      </c>
      <c r="H75" s="86" t="s">
        <v>610</v>
      </c>
      <c r="I75" s="123">
        <f t="shared" si="12"/>
        <v>3080</v>
      </c>
      <c r="J75" s="124">
        <v>3080</v>
      </c>
      <c r="K75" s="125">
        <v>0</v>
      </c>
      <c r="L75" s="126">
        <f t="shared" si="10"/>
        <v>2907</v>
      </c>
      <c r="M75" s="126">
        <v>2907</v>
      </c>
      <c r="N75" s="127">
        <v>0</v>
      </c>
      <c r="O75" s="128">
        <f t="shared" si="11"/>
        <v>173</v>
      </c>
      <c r="P75" s="129">
        <f t="shared" si="13"/>
        <v>173</v>
      </c>
      <c r="Q75" s="130">
        <f t="shared" si="14"/>
        <v>0</v>
      </c>
      <c r="R75" s="72">
        <v>90</v>
      </c>
      <c r="S75" s="1" t="s">
        <v>457</v>
      </c>
      <c r="T75" s="4" t="s">
        <v>571</v>
      </c>
      <c r="U75" s="32">
        <v>90</v>
      </c>
      <c r="V75" s="28" t="s">
        <v>457</v>
      </c>
      <c r="W75" s="28" t="s">
        <v>567</v>
      </c>
      <c r="X75" s="28"/>
      <c r="Y75" s="28"/>
      <c r="Z75" s="131"/>
      <c r="AA75" s="66" t="s">
        <v>438</v>
      </c>
      <c r="AB75" s="61">
        <v>92</v>
      </c>
      <c r="AC75" s="57">
        <v>90</v>
      </c>
    </row>
    <row r="76" spans="1:29" ht="36" customHeight="1" x14ac:dyDescent="0.3">
      <c r="A76" s="47" t="s">
        <v>1</v>
      </c>
      <c r="B76" s="65">
        <f t="shared" si="9"/>
        <v>71</v>
      </c>
      <c r="C76" s="76" t="s">
        <v>108</v>
      </c>
      <c r="D76" s="77" t="s">
        <v>126</v>
      </c>
      <c r="E76" s="77" t="s">
        <v>59</v>
      </c>
      <c r="F76" s="59" t="s">
        <v>127</v>
      </c>
      <c r="G76" s="114" t="s">
        <v>469</v>
      </c>
      <c r="H76" s="86" t="s">
        <v>588</v>
      </c>
      <c r="I76" s="123">
        <f t="shared" si="12"/>
        <v>110297</v>
      </c>
      <c r="J76" s="124">
        <v>110297</v>
      </c>
      <c r="K76" s="125">
        <v>0</v>
      </c>
      <c r="L76" s="126">
        <f t="shared" si="10"/>
        <v>110252</v>
      </c>
      <c r="M76" s="126">
        <v>110252</v>
      </c>
      <c r="N76" s="127">
        <v>0</v>
      </c>
      <c r="O76" s="128">
        <f t="shared" si="11"/>
        <v>45</v>
      </c>
      <c r="P76" s="129">
        <f t="shared" si="13"/>
        <v>45</v>
      </c>
      <c r="Q76" s="130">
        <f t="shared" si="14"/>
        <v>0</v>
      </c>
      <c r="R76" s="72">
        <v>98</v>
      </c>
      <c r="S76" s="1" t="s">
        <v>457</v>
      </c>
      <c r="T76" s="4" t="s">
        <v>458</v>
      </c>
      <c r="U76" s="32">
        <v>98</v>
      </c>
      <c r="V76" s="28" t="s">
        <v>457</v>
      </c>
      <c r="W76" s="28" t="s">
        <v>467</v>
      </c>
      <c r="X76" s="28"/>
      <c r="Y76" s="28"/>
      <c r="Z76" s="131"/>
      <c r="AA76" s="66" t="s">
        <v>452</v>
      </c>
      <c r="AB76" s="61"/>
      <c r="AC76" s="57"/>
    </row>
    <row r="77" spans="1:29" ht="36" customHeight="1" x14ac:dyDescent="0.3">
      <c r="A77" s="47" t="s">
        <v>1</v>
      </c>
      <c r="B77" s="65">
        <f t="shared" si="9"/>
        <v>72</v>
      </c>
      <c r="C77" s="76" t="s">
        <v>108</v>
      </c>
      <c r="D77" s="77" t="s">
        <v>126</v>
      </c>
      <c r="E77" s="77" t="s">
        <v>59</v>
      </c>
      <c r="F77" s="59" t="s">
        <v>128</v>
      </c>
      <c r="G77" s="114" t="s">
        <v>469</v>
      </c>
      <c r="H77" s="86" t="s">
        <v>588</v>
      </c>
      <c r="I77" s="123">
        <f t="shared" si="12"/>
        <v>5005</v>
      </c>
      <c r="J77" s="124">
        <v>5005</v>
      </c>
      <c r="K77" s="125">
        <v>0</v>
      </c>
      <c r="L77" s="126">
        <f t="shared" si="10"/>
        <v>5005</v>
      </c>
      <c r="M77" s="126">
        <v>5005</v>
      </c>
      <c r="N77" s="127">
        <v>0</v>
      </c>
      <c r="O77" s="128">
        <f t="shared" si="11"/>
        <v>0</v>
      </c>
      <c r="P77" s="129">
        <f t="shared" si="13"/>
        <v>0</v>
      </c>
      <c r="Q77" s="130">
        <f t="shared" si="14"/>
        <v>0</v>
      </c>
      <c r="R77" s="72">
        <v>98</v>
      </c>
      <c r="S77" s="1" t="s">
        <v>457</v>
      </c>
      <c r="T77" s="4" t="s">
        <v>458</v>
      </c>
      <c r="U77" s="32">
        <v>98</v>
      </c>
      <c r="V77" s="28" t="s">
        <v>457</v>
      </c>
      <c r="W77" s="28" t="s">
        <v>467</v>
      </c>
      <c r="X77" s="28"/>
      <c r="Y77" s="28"/>
      <c r="Z77" s="131"/>
      <c r="AA77" s="66" t="s">
        <v>452</v>
      </c>
      <c r="AB77" s="61"/>
      <c r="AC77" s="57"/>
    </row>
    <row r="78" spans="1:29" ht="36" customHeight="1" x14ac:dyDescent="0.3">
      <c r="A78" s="47" t="s">
        <v>1</v>
      </c>
      <c r="B78" s="65">
        <f t="shared" si="9"/>
        <v>73</v>
      </c>
      <c r="C78" s="76" t="s">
        <v>108</v>
      </c>
      <c r="D78" s="77" t="s">
        <v>126</v>
      </c>
      <c r="E78" s="77" t="s">
        <v>62</v>
      </c>
      <c r="F78" s="59" t="s">
        <v>129</v>
      </c>
      <c r="G78" s="114" t="s">
        <v>469</v>
      </c>
      <c r="H78" s="86" t="s">
        <v>588</v>
      </c>
      <c r="I78" s="123">
        <f t="shared" si="12"/>
        <v>2520</v>
      </c>
      <c r="J78" s="124">
        <v>2520</v>
      </c>
      <c r="K78" s="125">
        <v>0</v>
      </c>
      <c r="L78" s="126">
        <f t="shared" si="10"/>
        <v>1568</v>
      </c>
      <c r="M78" s="126">
        <v>1568</v>
      </c>
      <c r="N78" s="127">
        <v>0</v>
      </c>
      <c r="O78" s="128">
        <f t="shared" si="11"/>
        <v>952</v>
      </c>
      <c r="P78" s="129">
        <f t="shared" si="13"/>
        <v>952</v>
      </c>
      <c r="Q78" s="130">
        <f t="shared" si="14"/>
        <v>0</v>
      </c>
      <c r="R78" s="72">
        <v>100</v>
      </c>
      <c r="S78" s="1" t="s">
        <v>457</v>
      </c>
      <c r="T78" s="4" t="s">
        <v>458</v>
      </c>
      <c r="U78" s="32">
        <v>100</v>
      </c>
      <c r="V78" s="28" t="s">
        <v>457</v>
      </c>
      <c r="W78" s="28" t="s">
        <v>467</v>
      </c>
      <c r="X78" s="28"/>
      <c r="Y78" s="28"/>
      <c r="Z78" s="131"/>
      <c r="AA78" s="66" t="s">
        <v>452</v>
      </c>
      <c r="AB78" s="61"/>
      <c r="AC78" s="57"/>
    </row>
    <row r="79" spans="1:29" ht="36" customHeight="1" x14ac:dyDescent="0.3">
      <c r="A79" s="47" t="s">
        <v>1</v>
      </c>
      <c r="B79" s="65">
        <f t="shared" si="9"/>
        <v>74</v>
      </c>
      <c r="C79" s="76" t="s">
        <v>108</v>
      </c>
      <c r="D79" s="77" t="s">
        <v>130</v>
      </c>
      <c r="E79" s="77" t="s">
        <v>59</v>
      </c>
      <c r="F79" s="59" t="s">
        <v>131</v>
      </c>
      <c r="G79" s="114" t="s">
        <v>469</v>
      </c>
      <c r="H79" s="86" t="s">
        <v>589</v>
      </c>
      <c r="I79" s="123">
        <f t="shared" si="12"/>
        <v>328979</v>
      </c>
      <c r="J79" s="124">
        <v>328979</v>
      </c>
      <c r="K79" s="125">
        <v>0</v>
      </c>
      <c r="L79" s="126">
        <f t="shared" si="10"/>
        <v>328977</v>
      </c>
      <c r="M79" s="126">
        <v>328977</v>
      </c>
      <c r="N79" s="127">
        <v>0</v>
      </c>
      <c r="O79" s="128">
        <f t="shared" si="11"/>
        <v>2</v>
      </c>
      <c r="P79" s="129">
        <f t="shared" si="13"/>
        <v>2</v>
      </c>
      <c r="Q79" s="130">
        <f t="shared" si="14"/>
        <v>0</v>
      </c>
      <c r="R79" s="72">
        <v>96</v>
      </c>
      <c r="S79" s="1" t="s">
        <v>457</v>
      </c>
      <c r="T79" s="4" t="s">
        <v>458</v>
      </c>
      <c r="U79" s="32">
        <v>96</v>
      </c>
      <c r="V79" s="28" t="s">
        <v>457</v>
      </c>
      <c r="W79" s="28" t="s">
        <v>467</v>
      </c>
      <c r="X79" s="28"/>
      <c r="Y79" s="28"/>
      <c r="Z79" s="131"/>
      <c r="AA79" s="66" t="s">
        <v>433</v>
      </c>
      <c r="AB79" s="61"/>
      <c r="AC79" s="57"/>
    </row>
    <row r="80" spans="1:29" ht="36" customHeight="1" x14ac:dyDescent="0.3">
      <c r="A80" s="47" t="s">
        <v>1</v>
      </c>
      <c r="B80" s="65">
        <f t="shared" si="9"/>
        <v>75</v>
      </c>
      <c r="C80" s="76" t="s">
        <v>108</v>
      </c>
      <c r="D80" s="77" t="s">
        <v>130</v>
      </c>
      <c r="E80" s="77" t="s">
        <v>59</v>
      </c>
      <c r="F80" s="59" t="s">
        <v>132</v>
      </c>
      <c r="G80" s="114" t="s">
        <v>469</v>
      </c>
      <c r="H80" s="86" t="s">
        <v>589</v>
      </c>
      <c r="I80" s="123">
        <f t="shared" si="12"/>
        <v>39577</v>
      </c>
      <c r="J80" s="124">
        <v>39577</v>
      </c>
      <c r="K80" s="125">
        <v>0</v>
      </c>
      <c r="L80" s="126">
        <f t="shared" si="10"/>
        <v>33605</v>
      </c>
      <c r="M80" s="126">
        <v>33605</v>
      </c>
      <c r="N80" s="127">
        <v>0</v>
      </c>
      <c r="O80" s="128">
        <f t="shared" si="11"/>
        <v>5972</v>
      </c>
      <c r="P80" s="129">
        <f t="shared" si="13"/>
        <v>5972</v>
      </c>
      <c r="Q80" s="130">
        <f t="shared" si="14"/>
        <v>0</v>
      </c>
      <c r="R80" s="72">
        <v>96</v>
      </c>
      <c r="S80" s="1" t="s">
        <v>457</v>
      </c>
      <c r="T80" s="4" t="s">
        <v>458</v>
      </c>
      <c r="U80" s="32">
        <v>96</v>
      </c>
      <c r="V80" s="28" t="s">
        <v>457</v>
      </c>
      <c r="W80" s="28" t="s">
        <v>467</v>
      </c>
      <c r="X80" s="28"/>
      <c r="Y80" s="28"/>
      <c r="Z80" s="131"/>
      <c r="AA80" s="66" t="s">
        <v>433</v>
      </c>
      <c r="AB80" s="61"/>
      <c r="AC80" s="57"/>
    </row>
    <row r="81" spans="1:29" ht="36" customHeight="1" x14ac:dyDescent="0.3">
      <c r="A81" s="47" t="s">
        <v>1</v>
      </c>
      <c r="B81" s="105">
        <f t="shared" si="9"/>
        <v>76</v>
      </c>
      <c r="C81" s="106" t="s">
        <v>108</v>
      </c>
      <c r="D81" s="107" t="s">
        <v>130</v>
      </c>
      <c r="E81" s="107" t="s">
        <v>62</v>
      </c>
      <c r="F81" s="108" t="s">
        <v>133</v>
      </c>
      <c r="G81" s="116" t="s">
        <v>469</v>
      </c>
      <c r="H81" s="86" t="s">
        <v>589</v>
      </c>
      <c r="I81" s="123">
        <f t="shared" si="12"/>
        <v>43970</v>
      </c>
      <c r="J81" s="124">
        <v>43970</v>
      </c>
      <c r="K81" s="125">
        <v>0</v>
      </c>
      <c r="L81" s="126">
        <f t="shared" si="10"/>
        <v>43965</v>
      </c>
      <c r="M81" s="126">
        <v>43965</v>
      </c>
      <c r="N81" s="127">
        <v>0</v>
      </c>
      <c r="O81" s="128">
        <f t="shared" si="11"/>
        <v>5</v>
      </c>
      <c r="P81" s="129">
        <f t="shared" si="13"/>
        <v>5</v>
      </c>
      <c r="Q81" s="130">
        <f t="shared" si="14"/>
        <v>0</v>
      </c>
      <c r="R81" s="72">
        <v>98</v>
      </c>
      <c r="S81" s="1" t="s">
        <v>457</v>
      </c>
      <c r="T81" s="4" t="s">
        <v>571</v>
      </c>
      <c r="U81" s="32">
        <v>98</v>
      </c>
      <c r="V81" s="28" t="s">
        <v>457</v>
      </c>
      <c r="W81" s="28" t="s">
        <v>567</v>
      </c>
      <c r="X81" s="28"/>
      <c r="Y81" s="28"/>
      <c r="Z81" s="131"/>
      <c r="AA81" s="66" t="s">
        <v>438</v>
      </c>
      <c r="AB81" s="61">
        <v>100</v>
      </c>
      <c r="AC81" s="57">
        <v>97</v>
      </c>
    </row>
    <row r="82" spans="1:29" ht="36" customHeight="1" x14ac:dyDescent="0.3">
      <c r="A82" s="47" t="s">
        <v>1</v>
      </c>
      <c r="B82" s="105">
        <f t="shared" si="9"/>
        <v>77</v>
      </c>
      <c r="C82" s="106" t="s">
        <v>108</v>
      </c>
      <c r="D82" s="107" t="s">
        <v>130</v>
      </c>
      <c r="E82" s="107" t="s">
        <v>65</v>
      </c>
      <c r="F82" s="108" t="s">
        <v>134</v>
      </c>
      <c r="G82" s="116" t="s">
        <v>469</v>
      </c>
      <c r="H82" s="86" t="s">
        <v>589</v>
      </c>
      <c r="I82" s="123">
        <f t="shared" si="12"/>
        <v>9480</v>
      </c>
      <c r="J82" s="124">
        <v>9480</v>
      </c>
      <c r="K82" s="125">
        <v>0</v>
      </c>
      <c r="L82" s="126">
        <f t="shared" si="10"/>
        <v>9437</v>
      </c>
      <c r="M82" s="126">
        <v>9437</v>
      </c>
      <c r="N82" s="127">
        <v>0</v>
      </c>
      <c r="O82" s="128">
        <f t="shared" si="11"/>
        <v>43</v>
      </c>
      <c r="P82" s="129">
        <f t="shared" si="13"/>
        <v>43</v>
      </c>
      <c r="Q82" s="130">
        <f t="shared" si="14"/>
        <v>0</v>
      </c>
      <c r="R82" s="72">
        <v>100</v>
      </c>
      <c r="S82" s="1" t="s">
        <v>457</v>
      </c>
      <c r="T82" s="4" t="s">
        <v>571</v>
      </c>
      <c r="U82" s="32">
        <v>100</v>
      </c>
      <c r="V82" s="28" t="s">
        <v>457</v>
      </c>
      <c r="W82" s="28" t="s">
        <v>567</v>
      </c>
      <c r="X82" s="28"/>
      <c r="Y82" s="28"/>
      <c r="Z82" s="131"/>
      <c r="AA82" s="66" t="s">
        <v>438</v>
      </c>
      <c r="AB82" s="61">
        <v>100</v>
      </c>
      <c r="AC82" s="57">
        <v>97</v>
      </c>
    </row>
    <row r="83" spans="1:29" ht="36" customHeight="1" x14ac:dyDescent="0.3">
      <c r="A83" s="47" t="s">
        <v>1</v>
      </c>
      <c r="B83" s="65">
        <f t="shared" si="9"/>
        <v>78</v>
      </c>
      <c r="C83" s="76" t="s">
        <v>108</v>
      </c>
      <c r="D83" s="77" t="s">
        <v>135</v>
      </c>
      <c r="E83" s="77" t="s">
        <v>62</v>
      </c>
      <c r="F83" s="59" t="s">
        <v>136</v>
      </c>
      <c r="G83" s="114" t="s">
        <v>469</v>
      </c>
      <c r="H83" s="86" t="s">
        <v>610</v>
      </c>
      <c r="I83" s="123">
        <f t="shared" si="12"/>
        <v>28197</v>
      </c>
      <c r="J83" s="124">
        <v>28197</v>
      </c>
      <c r="K83" s="125">
        <v>0</v>
      </c>
      <c r="L83" s="126">
        <f t="shared" si="10"/>
        <v>28180</v>
      </c>
      <c r="M83" s="126">
        <v>28180</v>
      </c>
      <c r="N83" s="127">
        <v>0</v>
      </c>
      <c r="O83" s="128">
        <f t="shared" si="11"/>
        <v>17</v>
      </c>
      <c r="P83" s="129">
        <f t="shared" si="13"/>
        <v>17</v>
      </c>
      <c r="Q83" s="130">
        <f t="shared" si="14"/>
        <v>0</v>
      </c>
      <c r="R83" s="72">
        <v>100</v>
      </c>
      <c r="S83" s="1" t="s">
        <v>457</v>
      </c>
      <c r="T83" s="4" t="s">
        <v>458</v>
      </c>
      <c r="U83" s="32">
        <v>100</v>
      </c>
      <c r="V83" s="28" t="s">
        <v>457</v>
      </c>
      <c r="W83" s="28" t="s">
        <v>467</v>
      </c>
      <c r="X83" s="28"/>
      <c r="Y83" s="28"/>
      <c r="Z83" s="131"/>
      <c r="AA83" s="66" t="s">
        <v>433</v>
      </c>
      <c r="AB83" s="61"/>
      <c r="AC83" s="57"/>
    </row>
    <row r="84" spans="1:29" ht="36" customHeight="1" x14ac:dyDescent="0.3">
      <c r="A84" s="47" t="s">
        <v>1</v>
      </c>
      <c r="B84" s="65">
        <f t="shared" si="9"/>
        <v>79</v>
      </c>
      <c r="C84" s="76" t="s">
        <v>108</v>
      </c>
      <c r="D84" s="77" t="s">
        <v>137</v>
      </c>
      <c r="E84" s="77" t="s">
        <v>59</v>
      </c>
      <c r="F84" s="59" t="s">
        <v>138</v>
      </c>
      <c r="G84" s="114" t="s">
        <v>469</v>
      </c>
      <c r="H84" s="86" t="s">
        <v>577</v>
      </c>
      <c r="I84" s="123">
        <f t="shared" si="12"/>
        <v>236310</v>
      </c>
      <c r="J84" s="124">
        <v>236310</v>
      </c>
      <c r="K84" s="125">
        <v>0</v>
      </c>
      <c r="L84" s="126">
        <f t="shared" si="10"/>
        <v>236310</v>
      </c>
      <c r="M84" s="126">
        <v>236310</v>
      </c>
      <c r="N84" s="127">
        <v>0</v>
      </c>
      <c r="O84" s="128">
        <f t="shared" si="11"/>
        <v>0</v>
      </c>
      <c r="P84" s="129">
        <f t="shared" si="13"/>
        <v>0</v>
      </c>
      <c r="Q84" s="130">
        <f t="shared" si="14"/>
        <v>0</v>
      </c>
      <c r="R84" s="72">
        <v>100</v>
      </c>
      <c r="S84" s="1" t="s">
        <v>457</v>
      </c>
      <c r="T84" s="4" t="s">
        <v>458</v>
      </c>
      <c r="U84" s="32">
        <v>100</v>
      </c>
      <c r="V84" s="28" t="s">
        <v>457</v>
      </c>
      <c r="W84" s="28" t="s">
        <v>467</v>
      </c>
      <c r="X84" s="28"/>
      <c r="Y84" s="28"/>
      <c r="Z84" s="131"/>
      <c r="AA84" s="66" t="s">
        <v>433</v>
      </c>
      <c r="AB84" s="61"/>
      <c r="AC84" s="57"/>
    </row>
    <row r="85" spans="1:29" ht="36" customHeight="1" x14ac:dyDescent="0.3">
      <c r="A85" s="47" t="s">
        <v>1</v>
      </c>
      <c r="B85" s="65">
        <f t="shared" si="9"/>
        <v>80</v>
      </c>
      <c r="C85" s="76" t="s">
        <v>108</v>
      </c>
      <c r="D85" s="77" t="s">
        <v>137</v>
      </c>
      <c r="E85" s="77" t="s">
        <v>59</v>
      </c>
      <c r="F85" s="59" t="s">
        <v>139</v>
      </c>
      <c r="G85" s="114" t="s">
        <v>469</v>
      </c>
      <c r="H85" s="86" t="s">
        <v>577</v>
      </c>
      <c r="I85" s="123">
        <f t="shared" si="12"/>
        <v>19620</v>
      </c>
      <c r="J85" s="124">
        <v>19620</v>
      </c>
      <c r="K85" s="125">
        <v>0</v>
      </c>
      <c r="L85" s="126">
        <f t="shared" si="10"/>
        <v>14836</v>
      </c>
      <c r="M85" s="126">
        <v>14836</v>
      </c>
      <c r="N85" s="127">
        <v>0</v>
      </c>
      <c r="O85" s="128">
        <f t="shared" si="11"/>
        <v>4784</v>
      </c>
      <c r="P85" s="129">
        <f t="shared" si="13"/>
        <v>4784</v>
      </c>
      <c r="Q85" s="130">
        <f t="shared" si="14"/>
        <v>0</v>
      </c>
      <c r="R85" s="72">
        <v>100</v>
      </c>
      <c r="S85" s="1" t="s">
        <v>457</v>
      </c>
      <c r="T85" s="4" t="s">
        <v>458</v>
      </c>
      <c r="U85" s="32">
        <v>100</v>
      </c>
      <c r="V85" s="28" t="s">
        <v>457</v>
      </c>
      <c r="W85" s="28" t="s">
        <v>467</v>
      </c>
      <c r="X85" s="28"/>
      <c r="Y85" s="28"/>
      <c r="Z85" s="131"/>
      <c r="AA85" s="66" t="s">
        <v>433</v>
      </c>
      <c r="AB85" s="61"/>
      <c r="AC85" s="57"/>
    </row>
    <row r="86" spans="1:29" ht="36" customHeight="1" x14ac:dyDescent="0.3">
      <c r="A86" s="47" t="s">
        <v>1</v>
      </c>
      <c r="B86" s="65">
        <f t="shared" si="9"/>
        <v>81</v>
      </c>
      <c r="C86" s="76" t="s">
        <v>108</v>
      </c>
      <c r="D86" s="77" t="s">
        <v>140</v>
      </c>
      <c r="E86" s="77" t="s">
        <v>50</v>
      </c>
      <c r="F86" s="59" t="s">
        <v>141</v>
      </c>
      <c r="G86" s="114" t="s">
        <v>469</v>
      </c>
      <c r="H86" s="86" t="s">
        <v>610</v>
      </c>
      <c r="I86" s="123">
        <f t="shared" si="12"/>
        <v>69539</v>
      </c>
      <c r="J86" s="124">
        <v>69539</v>
      </c>
      <c r="K86" s="125">
        <v>0</v>
      </c>
      <c r="L86" s="126">
        <f t="shared" si="10"/>
        <v>69539</v>
      </c>
      <c r="M86" s="126">
        <v>69539</v>
      </c>
      <c r="N86" s="127">
        <v>0</v>
      </c>
      <c r="O86" s="128">
        <f t="shared" si="11"/>
        <v>0</v>
      </c>
      <c r="P86" s="129">
        <f t="shared" si="13"/>
        <v>0</v>
      </c>
      <c r="Q86" s="130">
        <f t="shared" si="14"/>
        <v>0</v>
      </c>
      <c r="R86" s="72">
        <v>100</v>
      </c>
      <c r="S86" s="1" t="s">
        <v>457</v>
      </c>
      <c r="T86" s="4" t="s">
        <v>458</v>
      </c>
      <c r="U86" s="32">
        <v>100</v>
      </c>
      <c r="V86" s="28" t="s">
        <v>457</v>
      </c>
      <c r="W86" s="28" t="s">
        <v>467</v>
      </c>
      <c r="X86" s="28"/>
      <c r="Y86" s="28"/>
      <c r="Z86" s="131"/>
      <c r="AA86" s="66" t="s">
        <v>433</v>
      </c>
      <c r="AB86" s="61"/>
      <c r="AC86" s="57"/>
    </row>
    <row r="87" spans="1:29" ht="36" customHeight="1" x14ac:dyDescent="0.3">
      <c r="A87" s="47" t="s">
        <v>1</v>
      </c>
      <c r="B87" s="65">
        <f t="shared" si="9"/>
        <v>82</v>
      </c>
      <c r="C87" s="76" t="s">
        <v>108</v>
      </c>
      <c r="D87" s="77" t="s">
        <v>140</v>
      </c>
      <c r="E87" s="77" t="s">
        <v>50</v>
      </c>
      <c r="F87" s="59" t="s">
        <v>142</v>
      </c>
      <c r="G87" s="114" t="s">
        <v>469</v>
      </c>
      <c r="H87" s="86" t="s">
        <v>610</v>
      </c>
      <c r="I87" s="123">
        <f t="shared" si="12"/>
        <v>16040</v>
      </c>
      <c r="J87" s="124">
        <v>16040</v>
      </c>
      <c r="K87" s="125">
        <v>0</v>
      </c>
      <c r="L87" s="126">
        <f t="shared" si="10"/>
        <v>15723</v>
      </c>
      <c r="M87" s="126">
        <v>15723</v>
      </c>
      <c r="N87" s="127">
        <v>0</v>
      </c>
      <c r="O87" s="128">
        <f t="shared" si="11"/>
        <v>317</v>
      </c>
      <c r="P87" s="129">
        <f t="shared" si="13"/>
        <v>317</v>
      </c>
      <c r="Q87" s="130">
        <f t="shared" si="14"/>
        <v>0</v>
      </c>
      <c r="R87" s="72">
        <v>100</v>
      </c>
      <c r="S87" s="1" t="s">
        <v>457</v>
      </c>
      <c r="T87" s="4" t="s">
        <v>458</v>
      </c>
      <c r="U87" s="32">
        <v>100</v>
      </c>
      <c r="V87" s="28" t="s">
        <v>457</v>
      </c>
      <c r="W87" s="28" t="s">
        <v>467</v>
      </c>
      <c r="X87" s="28"/>
      <c r="Y87" s="28"/>
      <c r="Z87" s="131"/>
      <c r="AA87" s="66" t="s">
        <v>433</v>
      </c>
      <c r="AB87" s="61"/>
      <c r="AC87" s="57"/>
    </row>
    <row r="88" spans="1:29" ht="36" customHeight="1" x14ac:dyDescent="0.3">
      <c r="A88" s="47" t="s">
        <v>1</v>
      </c>
      <c r="B88" s="65">
        <f t="shared" si="9"/>
        <v>83</v>
      </c>
      <c r="C88" s="76" t="s">
        <v>108</v>
      </c>
      <c r="D88" s="77" t="s">
        <v>406</v>
      </c>
      <c r="E88" s="77" t="s">
        <v>41</v>
      </c>
      <c r="F88" s="59" t="s">
        <v>143</v>
      </c>
      <c r="G88" s="114" t="s">
        <v>469</v>
      </c>
      <c r="H88" s="86" t="s">
        <v>610</v>
      </c>
      <c r="I88" s="123">
        <f t="shared" si="12"/>
        <v>5750</v>
      </c>
      <c r="J88" s="124">
        <v>5750</v>
      </c>
      <c r="K88" s="125">
        <v>0</v>
      </c>
      <c r="L88" s="126">
        <f t="shared" si="10"/>
        <v>0</v>
      </c>
      <c r="M88" s="126">
        <v>0</v>
      </c>
      <c r="N88" s="127">
        <v>0</v>
      </c>
      <c r="O88" s="128">
        <f t="shared" si="11"/>
        <v>5750</v>
      </c>
      <c r="P88" s="129">
        <f t="shared" si="13"/>
        <v>5750</v>
      </c>
      <c r="Q88" s="130">
        <f t="shared" si="14"/>
        <v>0</v>
      </c>
      <c r="R88" s="72" t="s">
        <v>563</v>
      </c>
      <c r="S88" s="1" t="s">
        <v>563</v>
      </c>
      <c r="T88" s="4" t="s">
        <v>563</v>
      </c>
      <c r="U88" s="32" t="s">
        <v>562</v>
      </c>
      <c r="V88" s="28" t="s">
        <v>562</v>
      </c>
      <c r="W88" s="28" t="s">
        <v>562</v>
      </c>
      <c r="X88" s="28"/>
      <c r="Y88" s="28"/>
      <c r="Z88" s="87" t="s">
        <v>503</v>
      </c>
      <c r="AA88" s="66" t="s">
        <v>454</v>
      </c>
      <c r="AB88" s="61"/>
      <c r="AC88" s="103"/>
    </row>
    <row r="89" spans="1:29" ht="36" customHeight="1" x14ac:dyDescent="0.3">
      <c r="A89" s="47" t="s">
        <v>1</v>
      </c>
      <c r="B89" s="65">
        <f t="shared" si="9"/>
        <v>84</v>
      </c>
      <c r="C89" s="76" t="s">
        <v>108</v>
      </c>
      <c r="D89" s="77" t="s">
        <v>144</v>
      </c>
      <c r="E89" s="77" t="s">
        <v>62</v>
      </c>
      <c r="F89" s="59" t="s">
        <v>145</v>
      </c>
      <c r="G89" s="114" t="s">
        <v>469</v>
      </c>
      <c r="H89" s="86" t="s">
        <v>578</v>
      </c>
      <c r="I89" s="123">
        <f t="shared" si="12"/>
        <v>14600</v>
      </c>
      <c r="J89" s="124">
        <v>14600</v>
      </c>
      <c r="K89" s="125">
        <v>0</v>
      </c>
      <c r="L89" s="126">
        <f t="shared" si="10"/>
        <v>14600</v>
      </c>
      <c r="M89" s="126">
        <v>14600</v>
      </c>
      <c r="N89" s="127">
        <v>0</v>
      </c>
      <c r="O89" s="128">
        <f t="shared" si="11"/>
        <v>0</v>
      </c>
      <c r="P89" s="129">
        <f t="shared" si="13"/>
        <v>0</v>
      </c>
      <c r="Q89" s="130">
        <f t="shared" si="14"/>
        <v>0</v>
      </c>
      <c r="R89" s="72">
        <v>97</v>
      </c>
      <c r="S89" s="1" t="s">
        <v>457</v>
      </c>
      <c r="T89" s="4" t="s">
        <v>458</v>
      </c>
      <c r="U89" s="32">
        <v>97</v>
      </c>
      <c r="V89" s="28" t="s">
        <v>457</v>
      </c>
      <c r="W89" s="28" t="s">
        <v>467</v>
      </c>
      <c r="X89" s="28"/>
      <c r="Y89" s="28"/>
      <c r="Z89" s="131"/>
      <c r="AA89" s="66" t="s">
        <v>444</v>
      </c>
      <c r="AB89" s="61"/>
      <c r="AC89" s="57"/>
    </row>
    <row r="90" spans="1:29" ht="36" customHeight="1" x14ac:dyDescent="0.3">
      <c r="A90" s="47" t="s">
        <v>1</v>
      </c>
      <c r="B90" s="65">
        <f t="shared" si="9"/>
        <v>85</v>
      </c>
      <c r="C90" s="76" t="s">
        <v>108</v>
      </c>
      <c r="D90" s="77" t="s">
        <v>146</v>
      </c>
      <c r="E90" s="77" t="s">
        <v>62</v>
      </c>
      <c r="F90" s="59" t="s">
        <v>147</v>
      </c>
      <c r="G90" s="114" t="s">
        <v>469</v>
      </c>
      <c r="H90" s="86" t="s">
        <v>609</v>
      </c>
      <c r="I90" s="123">
        <f t="shared" si="12"/>
        <v>9805</v>
      </c>
      <c r="J90" s="124">
        <v>9805</v>
      </c>
      <c r="K90" s="125">
        <v>0</v>
      </c>
      <c r="L90" s="126">
        <f t="shared" si="10"/>
        <v>5000</v>
      </c>
      <c r="M90" s="126">
        <v>5000</v>
      </c>
      <c r="N90" s="127">
        <v>0</v>
      </c>
      <c r="O90" s="128">
        <f t="shared" si="11"/>
        <v>4805</v>
      </c>
      <c r="P90" s="129">
        <f t="shared" si="13"/>
        <v>4805</v>
      </c>
      <c r="Q90" s="130">
        <f t="shared" si="14"/>
        <v>0</v>
      </c>
      <c r="R90" s="72">
        <v>96</v>
      </c>
      <c r="S90" s="1" t="s">
        <v>457</v>
      </c>
      <c r="T90" s="4" t="s">
        <v>458</v>
      </c>
      <c r="U90" s="32">
        <v>96</v>
      </c>
      <c r="V90" s="28" t="s">
        <v>457</v>
      </c>
      <c r="W90" s="28" t="s">
        <v>467</v>
      </c>
      <c r="X90" s="28"/>
      <c r="Y90" s="28"/>
      <c r="Z90" s="131"/>
      <c r="AA90" s="66" t="s">
        <v>441</v>
      </c>
      <c r="AB90" s="61"/>
      <c r="AC90" s="57"/>
    </row>
    <row r="91" spans="1:29" ht="36" customHeight="1" x14ac:dyDescent="0.3">
      <c r="A91" s="47" t="s">
        <v>1</v>
      </c>
      <c r="B91" s="65">
        <f t="shared" si="9"/>
        <v>86</v>
      </c>
      <c r="C91" s="76" t="s">
        <v>108</v>
      </c>
      <c r="D91" s="77" t="s">
        <v>148</v>
      </c>
      <c r="E91" s="77" t="s">
        <v>62</v>
      </c>
      <c r="F91" s="59" t="s">
        <v>149</v>
      </c>
      <c r="G91" s="114" t="s">
        <v>469</v>
      </c>
      <c r="H91" s="86" t="s">
        <v>598</v>
      </c>
      <c r="I91" s="123">
        <f t="shared" si="12"/>
        <v>3780</v>
      </c>
      <c r="J91" s="124">
        <v>3780</v>
      </c>
      <c r="K91" s="125">
        <v>0</v>
      </c>
      <c r="L91" s="126">
        <f t="shared" si="10"/>
        <v>0</v>
      </c>
      <c r="M91" s="126">
        <v>0</v>
      </c>
      <c r="N91" s="127">
        <v>0</v>
      </c>
      <c r="O91" s="128">
        <f t="shared" si="11"/>
        <v>3780</v>
      </c>
      <c r="P91" s="129">
        <f t="shared" si="13"/>
        <v>3780</v>
      </c>
      <c r="Q91" s="130">
        <f t="shared" si="14"/>
        <v>0</v>
      </c>
      <c r="R91" s="72" t="s">
        <v>563</v>
      </c>
      <c r="S91" s="1" t="s">
        <v>563</v>
      </c>
      <c r="T91" s="4" t="s">
        <v>563</v>
      </c>
      <c r="U91" s="32" t="s">
        <v>562</v>
      </c>
      <c r="V91" s="28" t="s">
        <v>562</v>
      </c>
      <c r="W91" s="28" t="s">
        <v>562</v>
      </c>
      <c r="X91" s="28"/>
      <c r="Y91" s="28"/>
      <c r="Z91" s="87" t="s">
        <v>503</v>
      </c>
      <c r="AA91" s="66" t="s">
        <v>454</v>
      </c>
      <c r="AB91" s="61"/>
      <c r="AC91" s="104"/>
    </row>
    <row r="92" spans="1:29" ht="36" customHeight="1" x14ac:dyDescent="0.3">
      <c r="A92" s="47" t="s">
        <v>1</v>
      </c>
      <c r="B92" s="65">
        <f t="shared" si="9"/>
        <v>87</v>
      </c>
      <c r="C92" s="76" t="s">
        <v>108</v>
      </c>
      <c r="D92" s="77" t="s">
        <v>148</v>
      </c>
      <c r="E92" s="77" t="s">
        <v>62</v>
      </c>
      <c r="F92" s="59" t="s">
        <v>150</v>
      </c>
      <c r="G92" s="114" t="s">
        <v>469</v>
      </c>
      <c r="H92" s="86" t="s">
        <v>608</v>
      </c>
      <c r="I92" s="123">
        <f t="shared" si="12"/>
        <v>3140</v>
      </c>
      <c r="J92" s="124">
        <v>3140</v>
      </c>
      <c r="K92" s="125">
        <v>0</v>
      </c>
      <c r="L92" s="126">
        <f t="shared" si="10"/>
        <v>0</v>
      </c>
      <c r="M92" s="126">
        <v>0</v>
      </c>
      <c r="N92" s="127">
        <v>0</v>
      </c>
      <c r="O92" s="128">
        <f t="shared" si="11"/>
        <v>3140</v>
      </c>
      <c r="P92" s="129">
        <f t="shared" si="13"/>
        <v>3140</v>
      </c>
      <c r="Q92" s="130">
        <f t="shared" si="14"/>
        <v>0</v>
      </c>
      <c r="R92" s="72" t="s">
        <v>563</v>
      </c>
      <c r="S92" s="1" t="s">
        <v>563</v>
      </c>
      <c r="T92" s="4" t="s">
        <v>563</v>
      </c>
      <c r="U92" s="32" t="s">
        <v>562</v>
      </c>
      <c r="V92" s="28" t="s">
        <v>562</v>
      </c>
      <c r="W92" s="28" t="s">
        <v>562</v>
      </c>
      <c r="X92" s="28"/>
      <c r="Y92" s="28"/>
      <c r="Z92" s="87" t="s">
        <v>503</v>
      </c>
      <c r="AA92" s="66" t="s">
        <v>454</v>
      </c>
      <c r="AB92" s="61"/>
      <c r="AC92" s="104"/>
    </row>
    <row r="93" spans="1:29" ht="36" customHeight="1" x14ac:dyDescent="0.3">
      <c r="A93" s="47" t="s">
        <v>1</v>
      </c>
      <c r="B93" s="65">
        <f t="shared" si="9"/>
        <v>88</v>
      </c>
      <c r="C93" s="76" t="s">
        <v>108</v>
      </c>
      <c r="D93" s="77" t="s">
        <v>148</v>
      </c>
      <c r="E93" s="77" t="s">
        <v>62</v>
      </c>
      <c r="F93" s="59" t="s">
        <v>151</v>
      </c>
      <c r="G93" s="114" t="s">
        <v>469</v>
      </c>
      <c r="H93" s="119" t="s">
        <v>587</v>
      </c>
      <c r="I93" s="123">
        <f t="shared" si="12"/>
        <v>1800</v>
      </c>
      <c r="J93" s="124">
        <v>1800</v>
      </c>
      <c r="K93" s="125">
        <v>0</v>
      </c>
      <c r="L93" s="126">
        <f t="shared" si="10"/>
        <v>0</v>
      </c>
      <c r="M93" s="126">
        <v>0</v>
      </c>
      <c r="N93" s="127">
        <v>0</v>
      </c>
      <c r="O93" s="128">
        <f t="shared" si="11"/>
        <v>1800</v>
      </c>
      <c r="P93" s="129">
        <f t="shared" si="13"/>
        <v>1800</v>
      </c>
      <c r="Q93" s="130">
        <f t="shared" si="14"/>
        <v>0</v>
      </c>
      <c r="R93" s="72" t="s">
        <v>563</v>
      </c>
      <c r="S93" s="1" t="s">
        <v>563</v>
      </c>
      <c r="T93" s="4" t="s">
        <v>563</v>
      </c>
      <c r="U93" s="32" t="s">
        <v>562</v>
      </c>
      <c r="V93" s="28" t="s">
        <v>562</v>
      </c>
      <c r="W93" s="28" t="s">
        <v>562</v>
      </c>
      <c r="X93" s="28"/>
      <c r="Y93" s="28"/>
      <c r="Z93" s="87" t="s">
        <v>503</v>
      </c>
      <c r="AA93" s="66" t="s">
        <v>454</v>
      </c>
      <c r="AB93" s="61"/>
      <c r="AC93" s="104"/>
    </row>
    <row r="94" spans="1:29" ht="36" customHeight="1" x14ac:dyDescent="0.3">
      <c r="A94" s="47" t="s">
        <v>1</v>
      </c>
      <c r="B94" s="65">
        <f t="shared" si="9"/>
        <v>89</v>
      </c>
      <c r="C94" s="76" t="s">
        <v>108</v>
      </c>
      <c r="D94" s="77" t="s">
        <v>148</v>
      </c>
      <c r="E94" s="77" t="s">
        <v>62</v>
      </c>
      <c r="F94" s="59" t="s">
        <v>152</v>
      </c>
      <c r="G94" s="114" t="s">
        <v>469</v>
      </c>
      <c r="H94" s="119" t="s">
        <v>587</v>
      </c>
      <c r="I94" s="123">
        <f t="shared" si="12"/>
        <v>1600</v>
      </c>
      <c r="J94" s="124">
        <v>1600</v>
      </c>
      <c r="K94" s="125">
        <v>0</v>
      </c>
      <c r="L94" s="126">
        <f t="shared" si="10"/>
        <v>0</v>
      </c>
      <c r="M94" s="126">
        <v>0</v>
      </c>
      <c r="N94" s="127">
        <v>0</v>
      </c>
      <c r="O94" s="128">
        <f t="shared" si="11"/>
        <v>1600</v>
      </c>
      <c r="P94" s="129">
        <f t="shared" si="13"/>
        <v>1600</v>
      </c>
      <c r="Q94" s="130">
        <f t="shared" si="14"/>
        <v>0</v>
      </c>
      <c r="R94" s="72" t="s">
        <v>563</v>
      </c>
      <c r="S94" s="1" t="s">
        <v>563</v>
      </c>
      <c r="T94" s="4" t="s">
        <v>563</v>
      </c>
      <c r="U94" s="32" t="s">
        <v>562</v>
      </c>
      <c r="V94" s="28" t="s">
        <v>562</v>
      </c>
      <c r="W94" s="28" t="s">
        <v>562</v>
      </c>
      <c r="X94" s="28"/>
      <c r="Y94" s="28"/>
      <c r="Z94" s="87" t="s">
        <v>503</v>
      </c>
      <c r="AA94" s="66" t="s">
        <v>432</v>
      </c>
      <c r="AB94" s="61"/>
      <c r="AC94" s="57"/>
    </row>
    <row r="95" spans="1:29" ht="36" customHeight="1" x14ac:dyDescent="0.3">
      <c r="A95" s="47" t="s">
        <v>1</v>
      </c>
      <c r="B95" s="65">
        <f t="shared" ref="B95:B126" si="15">ROW()-5</f>
        <v>90</v>
      </c>
      <c r="C95" s="76" t="s">
        <v>108</v>
      </c>
      <c r="D95" s="77" t="s">
        <v>153</v>
      </c>
      <c r="E95" s="77" t="s">
        <v>62</v>
      </c>
      <c r="F95" s="59" t="s">
        <v>154</v>
      </c>
      <c r="G95" s="114" t="s">
        <v>469</v>
      </c>
      <c r="H95" s="86" t="s">
        <v>607</v>
      </c>
      <c r="I95" s="123">
        <f t="shared" si="12"/>
        <v>10535</v>
      </c>
      <c r="J95" s="124">
        <v>10235</v>
      </c>
      <c r="K95" s="125">
        <v>300</v>
      </c>
      <c r="L95" s="126">
        <f t="shared" si="10"/>
        <v>10535</v>
      </c>
      <c r="M95" s="126">
        <v>10235</v>
      </c>
      <c r="N95" s="127">
        <v>300</v>
      </c>
      <c r="O95" s="128">
        <f t="shared" si="11"/>
        <v>0</v>
      </c>
      <c r="P95" s="129">
        <f t="shared" si="13"/>
        <v>0</v>
      </c>
      <c r="Q95" s="130">
        <f t="shared" si="14"/>
        <v>0</v>
      </c>
      <c r="R95" s="72">
        <v>93</v>
      </c>
      <c r="S95" s="1" t="s">
        <v>457</v>
      </c>
      <c r="T95" s="4" t="s">
        <v>458</v>
      </c>
      <c r="U95" s="32">
        <v>93</v>
      </c>
      <c r="V95" s="28" t="s">
        <v>457</v>
      </c>
      <c r="W95" s="28" t="s">
        <v>467</v>
      </c>
      <c r="X95" s="28"/>
      <c r="Y95" s="28"/>
      <c r="Z95" s="131"/>
      <c r="AA95" s="66" t="s">
        <v>440</v>
      </c>
      <c r="AB95" s="61"/>
      <c r="AC95" s="57"/>
    </row>
    <row r="96" spans="1:29" ht="36" customHeight="1" x14ac:dyDescent="0.3">
      <c r="A96" s="47" t="s">
        <v>1</v>
      </c>
      <c r="B96" s="65">
        <f t="shared" si="15"/>
        <v>91</v>
      </c>
      <c r="C96" s="76" t="s">
        <v>108</v>
      </c>
      <c r="D96" s="77" t="s">
        <v>155</v>
      </c>
      <c r="E96" s="77" t="s">
        <v>62</v>
      </c>
      <c r="F96" s="59" t="s">
        <v>156</v>
      </c>
      <c r="G96" s="114" t="s">
        <v>469</v>
      </c>
      <c r="H96" s="86" t="s">
        <v>606</v>
      </c>
      <c r="I96" s="123">
        <f t="shared" si="12"/>
        <v>15000</v>
      </c>
      <c r="J96" s="124">
        <v>15000</v>
      </c>
      <c r="K96" s="125">
        <v>0</v>
      </c>
      <c r="L96" s="126">
        <f t="shared" si="10"/>
        <v>15000</v>
      </c>
      <c r="M96" s="126">
        <v>15000</v>
      </c>
      <c r="N96" s="127">
        <v>0</v>
      </c>
      <c r="O96" s="128">
        <f t="shared" si="11"/>
        <v>0</v>
      </c>
      <c r="P96" s="129">
        <f t="shared" si="13"/>
        <v>0</v>
      </c>
      <c r="Q96" s="130">
        <f t="shared" si="14"/>
        <v>0</v>
      </c>
      <c r="R96" s="72">
        <v>98</v>
      </c>
      <c r="S96" s="1" t="s">
        <v>457</v>
      </c>
      <c r="T96" s="4" t="s">
        <v>458</v>
      </c>
      <c r="U96" s="32">
        <v>98</v>
      </c>
      <c r="V96" s="28" t="s">
        <v>457</v>
      </c>
      <c r="W96" s="28" t="s">
        <v>467</v>
      </c>
      <c r="X96" s="28"/>
      <c r="Y96" s="28"/>
      <c r="Z96" s="131"/>
      <c r="AA96" s="66" t="s">
        <v>441</v>
      </c>
      <c r="AB96" s="61"/>
      <c r="AC96" s="57"/>
    </row>
    <row r="97" spans="1:29" ht="36" customHeight="1" x14ac:dyDescent="0.3">
      <c r="A97" s="47" t="s">
        <v>1</v>
      </c>
      <c r="B97" s="105">
        <f t="shared" si="15"/>
        <v>92</v>
      </c>
      <c r="C97" s="106" t="s">
        <v>108</v>
      </c>
      <c r="D97" s="107" t="s">
        <v>155</v>
      </c>
      <c r="E97" s="107" t="s">
        <v>62</v>
      </c>
      <c r="F97" s="108" t="s">
        <v>157</v>
      </c>
      <c r="G97" s="116" t="s">
        <v>469</v>
      </c>
      <c r="H97" s="86" t="s">
        <v>604</v>
      </c>
      <c r="I97" s="123">
        <f t="shared" si="12"/>
        <v>44970</v>
      </c>
      <c r="J97" s="124">
        <v>44970</v>
      </c>
      <c r="K97" s="125">
        <v>0</v>
      </c>
      <c r="L97" s="126">
        <f t="shared" si="10"/>
        <v>44970</v>
      </c>
      <c r="M97" s="126">
        <v>44970</v>
      </c>
      <c r="N97" s="127">
        <v>0</v>
      </c>
      <c r="O97" s="128">
        <f t="shared" si="11"/>
        <v>0</v>
      </c>
      <c r="P97" s="129">
        <f t="shared" si="13"/>
        <v>0</v>
      </c>
      <c r="Q97" s="130">
        <f t="shared" si="14"/>
        <v>0</v>
      </c>
      <c r="R97" s="72">
        <v>92</v>
      </c>
      <c r="S97" s="1" t="s">
        <v>457</v>
      </c>
      <c r="T97" s="4" t="s">
        <v>571</v>
      </c>
      <c r="U97" s="32">
        <v>92</v>
      </c>
      <c r="V97" s="28" t="s">
        <v>457</v>
      </c>
      <c r="W97" s="28" t="s">
        <v>567</v>
      </c>
      <c r="X97" s="28"/>
      <c r="Y97" s="28"/>
      <c r="Z97" s="131"/>
      <c r="AA97" s="66" t="s">
        <v>438</v>
      </c>
      <c r="AB97" s="61">
        <v>93</v>
      </c>
      <c r="AC97" s="57">
        <v>90</v>
      </c>
    </row>
    <row r="98" spans="1:29" ht="36" customHeight="1" x14ac:dyDescent="0.3">
      <c r="A98" s="47" t="s">
        <v>1</v>
      </c>
      <c r="B98" s="65">
        <f t="shared" si="15"/>
        <v>93</v>
      </c>
      <c r="C98" s="76" t="s">
        <v>108</v>
      </c>
      <c r="D98" s="77" t="s">
        <v>155</v>
      </c>
      <c r="E98" s="77" t="s">
        <v>65</v>
      </c>
      <c r="F98" s="59" t="s">
        <v>158</v>
      </c>
      <c r="G98" s="114" t="s">
        <v>469</v>
      </c>
      <c r="H98" s="86" t="s">
        <v>605</v>
      </c>
      <c r="I98" s="123">
        <f t="shared" si="12"/>
        <v>9325</v>
      </c>
      <c r="J98" s="124">
        <v>9325</v>
      </c>
      <c r="K98" s="125">
        <v>0</v>
      </c>
      <c r="L98" s="126">
        <f t="shared" si="10"/>
        <v>9325</v>
      </c>
      <c r="M98" s="126">
        <v>9325</v>
      </c>
      <c r="N98" s="127">
        <v>0</v>
      </c>
      <c r="O98" s="128">
        <f t="shared" si="11"/>
        <v>0</v>
      </c>
      <c r="P98" s="129">
        <f t="shared" si="13"/>
        <v>0</v>
      </c>
      <c r="Q98" s="130">
        <f t="shared" si="14"/>
        <v>0</v>
      </c>
      <c r="R98" s="72">
        <v>95</v>
      </c>
      <c r="S98" s="1" t="s">
        <v>457</v>
      </c>
      <c r="T98" s="4" t="s">
        <v>458</v>
      </c>
      <c r="U98" s="32">
        <v>95</v>
      </c>
      <c r="V98" s="28" t="s">
        <v>457</v>
      </c>
      <c r="W98" s="28" t="s">
        <v>467</v>
      </c>
      <c r="X98" s="28"/>
      <c r="Y98" s="28"/>
      <c r="Z98" s="131"/>
      <c r="AA98" s="66" t="s">
        <v>435</v>
      </c>
      <c r="AB98" s="61"/>
      <c r="AC98" s="57"/>
    </row>
    <row r="99" spans="1:29" ht="36" customHeight="1" x14ac:dyDescent="0.3">
      <c r="A99" s="47" t="s">
        <v>1</v>
      </c>
      <c r="B99" s="65">
        <f t="shared" si="15"/>
        <v>94</v>
      </c>
      <c r="C99" s="76" t="s">
        <v>108</v>
      </c>
      <c r="D99" s="77" t="s">
        <v>159</v>
      </c>
      <c r="E99" s="77" t="s">
        <v>59</v>
      </c>
      <c r="F99" s="59" t="s">
        <v>590</v>
      </c>
      <c r="G99" s="114" t="s">
        <v>469</v>
      </c>
      <c r="H99" s="86" t="s">
        <v>601</v>
      </c>
      <c r="I99" s="123">
        <f t="shared" si="12"/>
        <v>999573</v>
      </c>
      <c r="J99" s="124">
        <v>919329</v>
      </c>
      <c r="K99" s="125">
        <v>80244</v>
      </c>
      <c r="L99" s="126">
        <f t="shared" si="10"/>
        <v>920251</v>
      </c>
      <c r="M99" s="126">
        <v>840007</v>
      </c>
      <c r="N99" s="127">
        <v>80244</v>
      </c>
      <c r="O99" s="128">
        <f t="shared" si="11"/>
        <v>79322</v>
      </c>
      <c r="P99" s="129">
        <f t="shared" si="13"/>
        <v>79322</v>
      </c>
      <c r="Q99" s="130">
        <f t="shared" si="14"/>
        <v>0</v>
      </c>
      <c r="R99" s="72">
        <v>90</v>
      </c>
      <c r="S99" s="1" t="s">
        <v>457</v>
      </c>
      <c r="T99" s="4" t="s">
        <v>458</v>
      </c>
      <c r="U99" s="32">
        <v>90</v>
      </c>
      <c r="V99" s="28" t="s">
        <v>457</v>
      </c>
      <c r="W99" s="28" t="s">
        <v>467</v>
      </c>
      <c r="X99" s="28"/>
      <c r="Y99" s="28"/>
      <c r="Z99" s="131"/>
      <c r="AA99" s="66" t="s">
        <v>441</v>
      </c>
      <c r="AB99" s="61"/>
      <c r="AC99" s="57"/>
    </row>
    <row r="100" spans="1:29" ht="36" customHeight="1" x14ac:dyDescent="0.3">
      <c r="A100" s="47" t="s">
        <v>1</v>
      </c>
      <c r="B100" s="65">
        <f t="shared" si="15"/>
        <v>95</v>
      </c>
      <c r="C100" s="76" t="s">
        <v>108</v>
      </c>
      <c r="D100" s="77" t="s">
        <v>159</v>
      </c>
      <c r="E100" s="77" t="s">
        <v>59</v>
      </c>
      <c r="F100" s="59" t="s">
        <v>160</v>
      </c>
      <c r="G100" s="114" t="s">
        <v>469</v>
      </c>
      <c r="H100" s="86" t="s">
        <v>601</v>
      </c>
      <c r="I100" s="123">
        <f t="shared" si="12"/>
        <v>86261</v>
      </c>
      <c r="J100" s="124">
        <v>82360</v>
      </c>
      <c r="K100" s="125">
        <v>3901</v>
      </c>
      <c r="L100" s="126">
        <f t="shared" si="10"/>
        <v>92123</v>
      </c>
      <c r="M100" s="126">
        <v>88222</v>
      </c>
      <c r="N100" s="127">
        <v>3901</v>
      </c>
      <c r="O100" s="128">
        <f t="shared" si="11"/>
        <v>-5862</v>
      </c>
      <c r="P100" s="129">
        <f t="shared" si="13"/>
        <v>-5862</v>
      </c>
      <c r="Q100" s="130">
        <f t="shared" si="14"/>
        <v>0</v>
      </c>
      <c r="R100" s="72">
        <v>90</v>
      </c>
      <c r="S100" s="1" t="s">
        <v>457</v>
      </c>
      <c r="T100" s="4" t="s">
        <v>458</v>
      </c>
      <c r="U100" s="32">
        <v>90</v>
      </c>
      <c r="V100" s="28" t="s">
        <v>457</v>
      </c>
      <c r="W100" s="28" t="s">
        <v>467</v>
      </c>
      <c r="X100" s="28"/>
      <c r="Y100" s="28"/>
      <c r="Z100" s="131"/>
      <c r="AA100" s="66" t="s">
        <v>441</v>
      </c>
      <c r="AB100" s="61"/>
      <c r="AC100" s="57"/>
    </row>
    <row r="101" spans="1:29" ht="36" customHeight="1" x14ac:dyDescent="0.3">
      <c r="A101" s="47" t="s">
        <v>1</v>
      </c>
      <c r="B101" s="65">
        <f t="shared" si="15"/>
        <v>96</v>
      </c>
      <c r="C101" s="76" t="s">
        <v>108</v>
      </c>
      <c r="D101" s="77" t="s">
        <v>159</v>
      </c>
      <c r="E101" s="77" t="s">
        <v>59</v>
      </c>
      <c r="F101" s="59" t="s">
        <v>161</v>
      </c>
      <c r="G101" s="114" t="s">
        <v>469</v>
      </c>
      <c r="H101" s="86" t="s">
        <v>601</v>
      </c>
      <c r="I101" s="123">
        <f t="shared" si="12"/>
        <v>28358</v>
      </c>
      <c r="J101" s="124">
        <v>20224</v>
      </c>
      <c r="K101" s="125">
        <v>8134</v>
      </c>
      <c r="L101" s="126">
        <f t="shared" si="10"/>
        <v>28358</v>
      </c>
      <c r="M101" s="126">
        <v>20224</v>
      </c>
      <c r="N101" s="127">
        <v>8134</v>
      </c>
      <c r="O101" s="128">
        <f t="shared" si="11"/>
        <v>0</v>
      </c>
      <c r="P101" s="129">
        <f t="shared" si="13"/>
        <v>0</v>
      </c>
      <c r="Q101" s="130">
        <f t="shared" si="14"/>
        <v>0</v>
      </c>
      <c r="R101" s="72">
        <v>90</v>
      </c>
      <c r="S101" s="1" t="s">
        <v>457</v>
      </c>
      <c r="T101" s="4" t="s">
        <v>458</v>
      </c>
      <c r="U101" s="32">
        <v>90</v>
      </c>
      <c r="V101" s="28" t="s">
        <v>457</v>
      </c>
      <c r="W101" s="28" t="s">
        <v>467</v>
      </c>
      <c r="X101" s="28"/>
      <c r="Y101" s="28"/>
      <c r="Z101" s="131"/>
      <c r="AA101" s="66" t="s">
        <v>441</v>
      </c>
      <c r="AB101" s="61"/>
      <c r="AC101" s="57"/>
    </row>
    <row r="102" spans="1:29" ht="36" customHeight="1" x14ac:dyDescent="0.3">
      <c r="A102" s="47" t="s">
        <v>1</v>
      </c>
      <c r="B102" s="105">
        <f t="shared" si="15"/>
        <v>97</v>
      </c>
      <c r="C102" s="106" t="s">
        <v>108</v>
      </c>
      <c r="D102" s="107" t="s">
        <v>159</v>
      </c>
      <c r="E102" s="107" t="s">
        <v>62</v>
      </c>
      <c r="F102" s="108" t="s">
        <v>162</v>
      </c>
      <c r="G102" s="116" t="s">
        <v>469</v>
      </c>
      <c r="H102" s="86" t="s">
        <v>601</v>
      </c>
      <c r="I102" s="123">
        <f t="shared" si="12"/>
        <v>36535</v>
      </c>
      <c r="J102" s="124">
        <v>30549</v>
      </c>
      <c r="K102" s="125">
        <v>5986</v>
      </c>
      <c r="L102" s="126">
        <f t="shared" si="10"/>
        <v>36535</v>
      </c>
      <c r="M102" s="126">
        <v>30549</v>
      </c>
      <c r="N102" s="127">
        <v>5986</v>
      </c>
      <c r="O102" s="128">
        <f t="shared" si="11"/>
        <v>0</v>
      </c>
      <c r="P102" s="129">
        <f t="shared" si="13"/>
        <v>0</v>
      </c>
      <c r="Q102" s="130">
        <f t="shared" si="14"/>
        <v>0</v>
      </c>
      <c r="R102" s="72">
        <v>89</v>
      </c>
      <c r="S102" s="1" t="s">
        <v>517</v>
      </c>
      <c r="T102" s="4" t="s">
        <v>571</v>
      </c>
      <c r="U102" s="32">
        <v>89</v>
      </c>
      <c r="V102" s="28" t="s">
        <v>517</v>
      </c>
      <c r="W102" s="28" t="s">
        <v>567</v>
      </c>
      <c r="X102" s="28"/>
      <c r="Y102" s="28"/>
      <c r="Z102" s="131"/>
      <c r="AA102" s="66" t="s">
        <v>438</v>
      </c>
      <c r="AB102" s="61">
        <v>91</v>
      </c>
      <c r="AC102" s="57">
        <v>97</v>
      </c>
    </row>
    <row r="103" spans="1:29" ht="36" customHeight="1" x14ac:dyDescent="0.3">
      <c r="A103" s="47" t="s">
        <v>1</v>
      </c>
      <c r="B103" s="65">
        <f t="shared" si="15"/>
        <v>98</v>
      </c>
      <c r="C103" s="76" t="s">
        <v>108</v>
      </c>
      <c r="D103" s="77" t="s">
        <v>163</v>
      </c>
      <c r="E103" s="77" t="s">
        <v>59</v>
      </c>
      <c r="F103" s="59" t="s">
        <v>164</v>
      </c>
      <c r="G103" s="114" t="s">
        <v>469</v>
      </c>
      <c r="H103" s="86" t="s">
        <v>603</v>
      </c>
      <c r="I103" s="123">
        <f t="shared" si="12"/>
        <v>667507</v>
      </c>
      <c r="J103" s="124">
        <v>666007</v>
      </c>
      <c r="K103" s="125">
        <v>1500</v>
      </c>
      <c r="L103" s="126">
        <f t="shared" si="10"/>
        <v>653268</v>
      </c>
      <c r="M103" s="126">
        <v>651768</v>
      </c>
      <c r="N103" s="127">
        <v>1500</v>
      </c>
      <c r="O103" s="128">
        <f t="shared" si="11"/>
        <v>14239</v>
      </c>
      <c r="P103" s="129">
        <f t="shared" si="13"/>
        <v>14239</v>
      </c>
      <c r="Q103" s="130">
        <f t="shared" si="14"/>
        <v>0</v>
      </c>
      <c r="R103" s="72">
        <v>78</v>
      </c>
      <c r="S103" s="1" t="s">
        <v>566</v>
      </c>
      <c r="T103" s="4" t="s">
        <v>458</v>
      </c>
      <c r="U103" s="32">
        <v>78</v>
      </c>
      <c r="V103" s="28" t="s">
        <v>566</v>
      </c>
      <c r="W103" s="28" t="s">
        <v>467</v>
      </c>
      <c r="X103" s="28"/>
      <c r="Y103" s="28"/>
      <c r="Z103" s="131"/>
      <c r="AA103" s="66" t="s">
        <v>441</v>
      </c>
      <c r="AB103" s="61"/>
      <c r="AC103" s="57"/>
    </row>
    <row r="104" spans="1:29" ht="36" customHeight="1" x14ac:dyDescent="0.3">
      <c r="A104" s="47" t="s">
        <v>1</v>
      </c>
      <c r="B104" s="65">
        <f t="shared" si="15"/>
        <v>99</v>
      </c>
      <c r="C104" s="76" t="s">
        <v>108</v>
      </c>
      <c r="D104" s="77" t="s">
        <v>163</v>
      </c>
      <c r="E104" s="77" t="s">
        <v>59</v>
      </c>
      <c r="F104" s="59" t="s">
        <v>165</v>
      </c>
      <c r="G104" s="114" t="s">
        <v>469</v>
      </c>
      <c r="H104" s="86" t="s">
        <v>603</v>
      </c>
      <c r="I104" s="123">
        <f t="shared" si="12"/>
        <v>78156</v>
      </c>
      <c r="J104" s="124">
        <v>73200</v>
      </c>
      <c r="K104" s="125">
        <v>4956</v>
      </c>
      <c r="L104" s="126">
        <f t="shared" si="10"/>
        <v>76656</v>
      </c>
      <c r="M104" s="126">
        <v>71700</v>
      </c>
      <c r="N104" s="127">
        <v>4956</v>
      </c>
      <c r="O104" s="128">
        <f t="shared" si="11"/>
        <v>1500</v>
      </c>
      <c r="P104" s="129">
        <f t="shared" si="13"/>
        <v>1500</v>
      </c>
      <c r="Q104" s="130">
        <f t="shared" si="14"/>
        <v>0</v>
      </c>
      <c r="R104" s="72">
        <v>78</v>
      </c>
      <c r="S104" s="1" t="s">
        <v>566</v>
      </c>
      <c r="T104" s="4" t="s">
        <v>458</v>
      </c>
      <c r="U104" s="32">
        <v>78</v>
      </c>
      <c r="V104" s="28" t="s">
        <v>566</v>
      </c>
      <c r="W104" s="28" t="s">
        <v>467</v>
      </c>
      <c r="X104" s="28"/>
      <c r="Y104" s="28"/>
      <c r="Z104" s="131"/>
      <c r="AA104" s="66" t="s">
        <v>441</v>
      </c>
      <c r="AB104" s="61"/>
      <c r="AC104" s="57"/>
    </row>
    <row r="105" spans="1:29" ht="36" customHeight="1" x14ac:dyDescent="0.3">
      <c r="A105" s="47" t="s">
        <v>1</v>
      </c>
      <c r="B105" s="65">
        <f t="shared" si="15"/>
        <v>100</v>
      </c>
      <c r="C105" s="76" t="s">
        <v>108</v>
      </c>
      <c r="D105" s="77" t="s">
        <v>163</v>
      </c>
      <c r="E105" s="77" t="s">
        <v>59</v>
      </c>
      <c r="F105" s="59" t="s">
        <v>166</v>
      </c>
      <c r="G105" s="114" t="s">
        <v>469</v>
      </c>
      <c r="H105" s="86" t="s">
        <v>602</v>
      </c>
      <c r="I105" s="123">
        <f t="shared" si="12"/>
        <v>206842</v>
      </c>
      <c r="J105" s="124">
        <v>206842</v>
      </c>
      <c r="K105" s="125">
        <v>0</v>
      </c>
      <c r="L105" s="126">
        <f t="shared" si="10"/>
        <v>196416</v>
      </c>
      <c r="M105" s="126">
        <v>196416</v>
      </c>
      <c r="N105" s="127">
        <v>0</v>
      </c>
      <c r="O105" s="128">
        <f t="shared" si="11"/>
        <v>10426</v>
      </c>
      <c r="P105" s="129">
        <f t="shared" si="13"/>
        <v>10426</v>
      </c>
      <c r="Q105" s="130">
        <f t="shared" si="14"/>
        <v>0</v>
      </c>
      <c r="R105" s="72">
        <v>94</v>
      </c>
      <c r="S105" s="1" t="s">
        <v>457</v>
      </c>
      <c r="T105" s="4" t="s">
        <v>458</v>
      </c>
      <c r="U105" s="32">
        <v>94</v>
      </c>
      <c r="V105" s="28" t="s">
        <v>457</v>
      </c>
      <c r="W105" s="28" t="s">
        <v>467</v>
      </c>
      <c r="X105" s="28"/>
      <c r="Y105" s="28"/>
      <c r="Z105" s="131"/>
      <c r="AA105" s="66" t="s">
        <v>441</v>
      </c>
      <c r="AB105" s="61"/>
      <c r="AC105" s="57"/>
    </row>
    <row r="106" spans="1:29" ht="36" customHeight="1" x14ac:dyDescent="0.3">
      <c r="A106" s="47" t="s">
        <v>1</v>
      </c>
      <c r="B106" s="65">
        <f t="shared" si="15"/>
        <v>101</v>
      </c>
      <c r="C106" s="76" t="s">
        <v>108</v>
      </c>
      <c r="D106" s="77" t="s">
        <v>163</v>
      </c>
      <c r="E106" s="77" t="s">
        <v>59</v>
      </c>
      <c r="F106" s="59" t="s">
        <v>167</v>
      </c>
      <c r="G106" s="114" t="s">
        <v>469</v>
      </c>
      <c r="H106" s="86" t="s">
        <v>602</v>
      </c>
      <c r="I106" s="123">
        <f t="shared" si="12"/>
        <v>27339</v>
      </c>
      <c r="J106" s="124">
        <v>27339</v>
      </c>
      <c r="K106" s="125">
        <v>0</v>
      </c>
      <c r="L106" s="126">
        <f t="shared" si="10"/>
        <v>27339</v>
      </c>
      <c r="M106" s="126">
        <v>27339</v>
      </c>
      <c r="N106" s="127">
        <v>0</v>
      </c>
      <c r="O106" s="128">
        <f t="shared" si="11"/>
        <v>0</v>
      </c>
      <c r="P106" s="129">
        <f t="shared" si="13"/>
        <v>0</v>
      </c>
      <c r="Q106" s="130">
        <f t="shared" si="14"/>
        <v>0</v>
      </c>
      <c r="R106" s="72">
        <v>94</v>
      </c>
      <c r="S106" s="1" t="s">
        <v>457</v>
      </c>
      <c r="T106" s="4" t="s">
        <v>458</v>
      </c>
      <c r="U106" s="32">
        <v>94</v>
      </c>
      <c r="V106" s="28" t="s">
        <v>457</v>
      </c>
      <c r="W106" s="28" t="s">
        <v>467</v>
      </c>
      <c r="X106" s="28"/>
      <c r="Y106" s="28"/>
      <c r="Z106" s="131"/>
      <c r="AA106" s="66" t="s">
        <v>441</v>
      </c>
      <c r="AB106" s="61"/>
      <c r="AC106" s="57"/>
    </row>
    <row r="107" spans="1:29" ht="36" customHeight="1" x14ac:dyDescent="0.3">
      <c r="A107" s="47" t="s">
        <v>1</v>
      </c>
      <c r="B107" s="65">
        <f t="shared" si="15"/>
        <v>102</v>
      </c>
      <c r="C107" s="76" t="s">
        <v>108</v>
      </c>
      <c r="D107" s="77" t="s">
        <v>163</v>
      </c>
      <c r="E107" s="77" t="s">
        <v>65</v>
      </c>
      <c r="F107" s="59" t="s">
        <v>591</v>
      </c>
      <c r="G107" s="114" t="s">
        <v>469</v>
      </c>
      <c r="H107" s="86" t="s">
        <v>603</v>
      </c>
      <c r="I107" s="123">
        <f t="shared" si="12"/>
        <v>66436</v>
      </c>
      <c r="J107" s="124">
        <v>50000</v>
      </c>
      <c r="K107" s="125">
        <v>16436</v>
      </c>
      <c r="L107" s="126">
        <f t="shared" si="10"/>
        <v>66436</v>
      </c>
      <c r="M107" s="126">
        <v>50000</v>
      </c>
      <c r="N107" s="127">
        <v>16436</v>
      </c>
      <c r="O107" s="128">
        <f t="shared" si="11"/>
        <v>0</v>
      </c>
      <c r="P107" s="129">
        <f t="shared" si="13"/>
        <v>0</v>
      </c>
      <c r="Q107" s="130">
        <f t="shared" si="14"/>
        <v>0</v>
      </c>
      <c r="R107" s="72">
        <v>91</v>
      </c>
      <c r="S107" s="1" t="s">
        <v>457</v>
      </c>
      <c r="T107" s="4" t="s">
        <v>458</v>
      </c>
      <c r="U107" s="32">
        <v>91</v>
      </c>
      <c r="V107" s="28" t="s">
        <v>457</v>
      </c>
      <c r="W107" s="28" t="s">
        <v>467</v>
      </c>
      <c r="X107" s="28"/>
      <c r="Y107" s="28"/>
      <c r="Z107" s="131"/>
      <c r="AA107" s="66" t="s">
        <v>440</v>
      </c>
      <c r="AB107" s="61"/>
      <c r="AC107" s="57"/>
    </row>
    <row r="108" spans="1:29" ht="36" customHeight="1" x14ac:dyDescent="0.3">
      <c r="A108" s="47" t="s">
        <v>1</v>
      </c>
      <c r="B108" s="65">
        <f t="shared" si="15"/>
        <v>103</v>
      </c>
      <c r="C108" s="76" t="s">
        <v>108</v>
      </c>
      <c r="D108" s="77" t="s">
        <v>163</v>
      </c>
      <c r="E108" s="77" t="s">
        <v>65</v>
      </c>
      <c r="F108" s="59" t="s">
        <v>592</v>
      </c>
      <c r="G108" s="114" t="s">
        <v>469</v>
      </c>
      <c r="H108" s="86" t="s">
        <v>602</v>
      </c>
      <c r="I108" s="123">
        <f t="shared" si="12"/>
        <v>20000</v>
      </c>
      <c r="J108" s="124">
        <v>20000</v>
      </c>
      <c r="K108" s="125">
        <v>0</v>
      </c>
      <c r="L108" s="126">
        <f t="shared" si="10"/>
        <v>20000</v>
      </c>
      <c r="M108" s="126">
        <v>20000</v>
      </c>
      <c r="N108" s="127">
        <v>0</v>
      </c>
      <c r="O108" s="128">
        <f t="shared" si="11"/>
        <v>0</v>
      </c>
      <c r="P108" s="129">
        <f t="shared" si="13"/>
        <v>0</v>
      </c>
      <c r="Q108" s="130">
        <f t="shared" si="14"/>
        <v>0</v>
      </c>
      <c r="R108" s="72">
        <v>97</v>
      </c>
      <c r="S108" s="1" t="s">
        <v>457</v>
      </c>
      <c r="T108" s="4" t="s">
        <v>458</v>
      </c>
      <c r="U108" s="32">
        <v>97</v>
      </c>
      <c r="V108" s="28" t="s">
        <v>457</v>
      </c>
      <c r="W108" s="28" t="s">
        <v>467</v>
      </c>
      <c r="X108" s="28"/>
      <c r="Y108" s="28"/>
      <c r="Z108" s="131"/>
      <c r="AA108" s="66" t="s">
        <v>432</v>
      </c>
      <c r="AB108" s="61"/>
      <c r="AC108" s="57"/>
    </row>
    <row r="109" spans="1:29" ht="36" customHeight="1" x14ac:dyDescent="0.3">
      <c r="A109" s="47" t="s">
        <v>1</v>
      </c>
      <c r="B109" s="65">
        <f t="shared" si="15"/>
        <v>104</v>
      </c>
      <c r="C109" s="76" t="s">
        <v>108</v>
      </c>
      <c r="D109" s="77" t="s">
        <v>168</v>
      </c>
      <c r="E109" s="77" t="s">
        <v>62</v>
      </c>
      <c r="F109" s="59" t="s">
        <v>169</v>
      </c>
      <c r="G109" s="114" t="s">
        <v>469</v>
      </c>
      <c r="H109" s="86" t="s">
        <v>601</v>
      </c>
      <c r="I109" s="123">
        <f t="shared" si="12"/>
        <v>47143</v>
      </c>
      <c r="J109" s="124">
        <v>45662</v>
      </c>
      <c r="K109" s="125">
        <v>1481</v>
      </c>
      <c r="L109" s="126">
        <f t="shared" si="10"/>
        <v>48162</v>
      </c>
      <c r="M109" s="126">
        <v>46681</v>
      </c>
      <c r="N109" s="127">
        <v>1481</v>
      </c>
      <c r="O109" s="128">
        <f t="shared" si="11"/>
        <v>-1019</v>
      </c>
      <c r="P109" s="129">
        <f t="shared" si="13"/>
        <v>-1019</v>
      </c>
      <c r="Q109" s="130">
        <f t="shared" si="14"/>
        <v>0</v>
      </c>
      <c r="R109" s="72">
        <v>96</v>
      </c>
      <c r="S109" s="1" t="s">
        <v>457</v>
      </c>
      <c r="T109" s="4" t="s">
        <v>458</v>
      </c>
      <c r="U109" s="32">
        <v>96</v>
      </c>
      <c r="V109" s="28" t="s">
        <v>457</v>
      </c>
      <c r="W109" s="28" t="s">
        <v>467</v>
      </c>
      <c r="X109" s="28"/>
      <c r="Y109" s="28"/>
      <c r="Z109" s="131"/>
      <c r="AA109" s="66" t="s">
        <v>441</v>
      </c>
      <c r="AB109" s="61"/>
      <c r="AC109" s="57"/>
    </row>
    <row r="110" spans="1:29" ht="36" customHeight="1" x14ac:dyDescent="0.3">
      <c r="A110" s="47" t="s">
        <v>1</v>
      </c>
      <c r="B110" s="65">
        <f t="shared" si="15"/>
        <v>105</v>
      </c>
      <c r="C110" s="76" t="s">
        <v>108</v>
      </c>
      <c r="D110" s="77" t="s">
        <v>168</v>
      </c>
      <c r="E110" s="77" t="s">
        <v>62</v>
      </c>
      <c r="F110" s="59" t="s">
        <v>170</v>
      </c>
      <c r="G110" s="114" t="s">
        <v>469</v>
      </c>
      <c r="H110" s="86" t="s">
        <v>601</v>
      </c>
      <c r="I110" s="123">
        <f t="shared" si="12"/>
        <v>14023</v>
      </c>
      <c r="J110" s="124">
        <v>14023</v>
      </c>
      <c r="K110" s="125">
        <v>0</v>
      </c>
      <c r="L110" s="126">
        <f t="shared" si="10"/>
        <v>13004</v>
      </c>
      <c r="M110" s="126">
        <v>13004</v>
      </c>
      <c r="N110" s="127">
        <v>0</v>
      </c>
      <c r="O110" s="128">
        <f t="shared" si="11"/>
        <v>1019</v>
      </c>
      <c r="P110" s="129">
        <f t="shared" si="13"/>
        <v>1019</v>
      </c>
      <c r="Q110" s="130">
        <f t="shared" si="14"/>
        <v>0</v>
      </c>
      <c r="R110" s="72">
        <v>96</v>
      </c>
      <c r="S110" s="1" t="s">
        <v>457</v>
      </c>
      <c r="T110" s="4" t="s">
        <v>458</v>
      </c>
      <c r="U110" s="32">
        <v>96</v>
      </c>
      <c r="V110" s="28" t="s">
        <v>457</v>
      </c>
      <c r="W110" s="28" t="s">
        <v>467</v>
      </c>
      <c r="X110" s="28"/>
      <c r="Y110" s="28"/>
      <c r="Z110" s="131"/>
      <c r="AA110" s="66" t="s">
        <v>441</v>
      </c>
      <c r="AB110" s="61"/>
      <c r="AC110" s="57"/>
    </row>
    <row r="111" spans="1:29" ht="36" customHeight="1" x14ac:dyDescent="0.3">
      <c r="A111" s="47" t="s">
        <v>1</v>
      </c>
      <c r="B111" s="65">
        <f t="shared" si="15"/>
        <v>106</v>
      </c>
      <c r="C111" s="76" t="s">
        <v>108</v>
      </c>
      <c r="D111" s="77" t="s">
        <v>171</v>
      </c>
      <c r="E111" s="77" t="s">
        <v>59</v>
      </c>
      <c r="F111" s="59" t="s">
        <v>172</v>
      </c>
      <c r="G111" s="114" t="s">
        <v>469</v>
      </c>
      <c r="H111" s="86" t="s">
        <v>579</v>
      </c>
      <c r="I111" s="123">
        <f t="shared" si="12"/>
        <v>241597</v>
      </c>
      <c r="J111" s="124">
        <v>241597</v>
      </c>
      <c r="K111" s="125">
        <v>0</v>
      </c>
      <c r="L111" s="126">
        <f t="shared" si="10"/>
        <v>231644</v>
      </c>
      <c r="M111" s="126">
        <v>231644</v>
      </c>
      <c r="N111" s="127">
        <v>0</v>
      </c>
      <c r="O111" s="128">
        <f t="shared" si="11"/>
        <v>9953</v>
      </c>
      <c r="P111" s="129">
        <f t="shared" si="13"/>
        <v>9953</v>
      </c>
      <c r="Q111" s="130">
        <f t="shared" si="14"/>
        <v>0</v>
      </c>
      <c r="R111" s="72">
        <v>93</v>
      </c>
      <c r="S111" s="1" t="s">
        <v>457</v>
      </c>
      <c r="T111" s="4" t="s">
        <v>458</v>
      </c>
      <c r="U111" s="32">
        <v>93</v>
      </c>
      <c r="V111" s="28" t="s">
        <v>457</v>
      </c>
      <c r="W111" s="28" t="s">
        <v>467</v>
      </c>
      <c r="X111" s="28"/>
      <c r="Y111" s="28"/>
      <c r="Z111" s="131"/>
      <c r="AA111" s="66" t="s">
        <v>441</v>
      </c>
      <c r="AB111" s="61"/>
      <c r="AC111" s="57"/>
    </row>
    <row r="112" spans="1:29" ht="36" customHeight="1" x14ac:dyDescent="0.3">
      <c r="A112" s="47" t="s">
        <v>1</v>
      </c>
      <c r="B112" s="65">
        <f t="shared" si="15"/>
        <v>107</v>
      </c>
      <c r="C112" s="76" t="s">
        <v>108</v>
      </c>
      <c r="D112" s="77" t="s">
        <v>171</v>
      </c>
      <c r="E112" s="77" t="s">
        <v>59</v>
      </c>
      <c r="F112" s="59" t="s">
        <v>173</v>
      </c>
      <c r="G112" s="114" t="s">
        <v>469</v>
      </c>
      <c r="H112" s="86" t="s">
        <v>579</v>
      </c>
      <c r="I112" s="123">
        <f t="shared" si="12"/>
        <v>22500</v>
      </c>
      <c r="J112" s="124">
        <v>22500</v>
      </c>
      <c r="K112" s="125">
        <v>0</v>
      </c>
      <c r="L112" s="126">
        <f t="shared" si="10"/>
        <v>22500</v>
      </c>
      <c r="M112" s="126">
        <v>22500</v>
      </c>
      <c r="N112" s="127">
        <v>0</v>
      </c>
      <c r="O112" s="128">
        <f t="shared" si="11"/>
        <v>0</v>
      </c>
      <c r="P112" s="129">
        <f t="shared" si="13"/>
        <v>0</v>
      </c>
      <c r="Q112" s="130">
        <f t="shared" si="14"/>
        <v>0</v>
      </c>
      <c r="R112" s="72">
        <v>93</v>
      </c>
      <c r="S112" s="1" t="s">
        <v>457</v>
      </c>
      <c r="T112" s="4" t="s">
        <v>458</v>
      </c>
      <c r="U112" s="32">
        <v>93</v>
      </c>
      <c r="V112" s="28" t="s">
        <v>457</v>
      </c>
      <c r="W112" s="28" t="s">
        <v>467</v>
      </c>
      <c r="X112" s="28"/>
      <c r="Y112" s="28"/>
      <c r="Z112" s="131"/>
      <c r="AA112" s="66" t="s">
        <v>441</v>
      </c>
      <c r="AB112" s="61"/>
      <c r="AC112" s="57"/>
    </row>
    <row r="113" spans="1:29" ht="36" customHeight="1" x14ac:dyDescent="0.3">
      <c r="A113" s="47" t="s">
        <v>1</v>
      </c>
      <c r="B113" s="65">
        <f t="shared" si="15"/>
        <v>108</v>
      </c>
      <c r="C113" s="76" t="s">
        <v>108</v>
      </c>
      <c r="D113" s="77" t="s">
        <v>171</v>
      </c>
      <c r="E113" s="77" t="s">
        <v>59</v>
      </c>
      <c r="F113" s="59" t="s">
        <v>174</v>
      </c>
      <c r="G113" s="114" t="s">
        <v>469</v>
      </c>
      <c r="H113" s="86" t="s">
        <v>600</v>
      </c>
      <c r="I113" s="123">
        <f t="shared" si="12"/>
        <v>103089</v>
      </c>
      <c r="J113" s="124">
        <v>103089</v>
      </c>
      <c r="K113" s="125">
        <v>0</v>
      </c>
      <c r="L113" s="126">
        <f t="shared" si="10"/>
        <v>102924</v>
      </c>
      <c r="M113" s="126">
        <v>102924</v>
      </c>
      <c r="N113" s="127">
        <v>0</v>
      </c>
      <c r="O113" s="128">
        <f t="shared" si="11"/>
        <v>165</v>
      </c>
      <c r="P113" s="129">
        <f t="shared" si="13"/>
        <v>165</v>
      </c>
      <c r="Q113" s="130">
        <f t="shared" si="14"/>
        <v>0</v>
      </c>
      <c r="R113" s="72">
        <v>93</v>
      </c>
      <c r="S113" s="1" t="s">
        <v>457</v>
      </c>
      <c r="T113" s="4" t="s">
        <v>458</v>
      </c>
      <c r="U113" s="32">
        <v>93</v>
      </c>
      <c r="V113" s="28" t="s">
        <v>457</v>
      </c>
      <c r="W113" s="28" t="s">
        <v>467</v>
      </c>
      <c r="X113" s="28"/>
      <c r="Y113" s="28"/>
      <c r="Z113" s="131"/>
      <c r="AA113" s="66" t="s">
        <v>433</v>
      </c>
      <c r="AB113" s="61"/>
      <c r="AC113" s="57"/>
    </row>
    <row r="114" spans="1:29" ht="36" customHeight="1" x14ac:dyDescent="0.3">
      <c r="A114" s="47" t="s">
        <v>1</v>
      </c>
      <c r="B114" s="65">
        <f t="shared" si="15"/>
        <v>109</v>
      </c>
      <c r="C114" s="76" t="s">
        <v>108</v>
      </c>
      <c r="D114" s="77" t="s">
        <v>171</v>
      </c>
      <c r="E114" s="77" t="s">
        <v>59</v>
      </c>
      <c r="F114" s="59" t="s">
        <v>175</v>
      </c>
      <c r="G114" s="114" t="s">
        <v>469</v>
      </c>
      <c r="H114" s="86" t="s">
        <v>600</v>
      </c>
      <c r="I114" s="123">
        <f t="shared" si="12"/>
        <v>12000</v>
      </c>
      <c r="J114" s="124">
        <v>12000</v>
      </c>
      <c r="K114" s="125">
        <v>0</v>
      </c>
      <c r="L114" s="126">
        <f t="shared" si="10"/>
        <v>10663</v>
      </c>
      <c r="M114" s="126">
        <v>10663</v>
      </c>
      <c r="N114" s="127">
        <v>0</v>
      </c>
      <c r="O114" s="128">
        <f t="shared" si="11"/>
        <v>1337</v>
      </c>
      <c r="P114" s="129">
        <f t="shared" si="13"/>
        <v>1337</v>
      </c>
      <c r="Q114" s="130">
        <f t="shared" si="14"/>
        <v>0</v>
      </c>
      <c r="R114" s="72">
        <v>93</v>
      </c>
      <c r="S114" s="1" t="s">
        <v>457</v>
      </c>
      <c r="T114" s="4" t="s">
        <v>458</v>
      </c>
      <c r="U114" s="32">
        <v>93</v>
      </c>
      <c r="V114" s="28" t="s">
        <v>457</v>
      </c>
      <c r="W114" s="28" t="s">
        <v>467</v>
      </c>
      <c r="X114" s="28"/>
      <c r="Y114" s="28"/>
      <c r="Z114" s="131"/>
      <c r="AA114" s="66" t="s">
        <v>433</v>
      </c>
      <c r="AB114" s="61"/>
      <c r="AC114" s="57"/>
    </row>
    <row r="115" spans="1:29" ht="36" customHeight="1" x14ac:dyDescent="0.3">
      <c r="A115" s="47" t="s">
        <v>1</v>
      </c>
      <c r="B115" s="65">
        <f t="shared" si="15"/>
        <v>110</v>
      </c>
      <c r="C115" s="76" t="s">
        <v>108</v>
      </c>
      <c r="D115" s="77" t="s">
        <v>171</v>
      </c>
      <c r="E115" s="77" t="s">
        <v>59</v>
      </c>
      <c r="F115" s="59" t="s">
        <v>176</v>
      </c>
      <c r="G115" s="114" t="s">
        <v>469</v>
      </c>
      <c r="H115" s="86" t="s">
        <v>599</v>
      </c>
      <c r="I115" s="123">
        <f t="shared" si="12"/>
        <v>155242</v>
      </c>
      <c r="J115" s="124">
        <v>145357</v>
      </c>
      <c r="K115" s="125">
        <v>9885</v>
      </c>
      <c r="L115" s="126">
        <f t="shared" si="10"/>
        <v>140206</v>
      </c>
      <c r="M115" s="126">
        <v>130321</v>
      </c>
      <c r="N115" s="127">
        <v>9885</v>
      </c>
      <c r="O115" s="128">
        <f t="shared" si="11"/>
        <v>15036</v>
      </c>
      <c r="P115" s="129">
        <f t="shared" si="13"/>
        <v>15036</v>
      </c>
      <c r="Q115" s="130">
        <f t="shared" si="14"/>
        <v>0</v>
      </c>
      <c r="R115" s="72">
        <v>93</v>
      </c>
      <c r="S115" s="1" t="s">
        <v>457</v>
      </c>
      <c r="T115" s="4" t="s">
        <v>458</v>
      </c>
      <c r="U115" s="32">
        <v>93</v>
      </c>
      <c r="V115" s="28" t="s">
        <v>457</v>
      </c>
      <c r="W115" s="28" t="s">
        <v>467</v>
      </c>
      <c r="X115" s="28"/>
      <c r="Y115" s="28"/>
      <c r="Z115" s="131"/>
      <c r="AA115" s="66" t="s">
        <v>433</v>
      </c>
      <c r="AB115" s="61"/>
      <c r="AC115" s="57"/>
    </row>
    <row r="116" spans="1:29" ht="36" customHeight="1" x14ac:dyDescent="0.3">
      <c r="A116" s="47" t="s">
        <v>1</v>
      </c>
      <c r="B116" s="65">
        <f t="shared" si="15"/>
        <v>111</v>
      </c>
      <c r="C116" s="76" t="s">
        <v>108</v>
      </c>
      <c r="D116" s="77" t="s">
        <v>171</v>
      </c>
      <c r="E116" s="77" t="s">
        <v>59</v>
      </c>
      <c r="F116" s="59" t="s">
        <v>177</v>
      </c>
      <c r="G116" s="114" t="s">
        <v>469</v>
      </c>
      <c r="H116" s="86" t="s">
        <v>599</v>
      </c>
      <c r="I116" s="123">
        <f t="shared" si="12"/>
        <v>7897</v>
      </c>
      <c r="J116" s="124">
        <v>5000</v>
      </c>
      <c r="K116" s="125">
        <v>2897</v>
      </c>
      <c r="L116" s="126">
        <f t="shared" si="10"/>
        <v>7897</v>
      </c>
      <c r="M116" s="126">
        <v>5000</v>
      </c>
      <c r="N116" s="127">
        <v>2897</v>
      </c>
      <c r="O116" s="128">
        <f t="shared" si="11"/>
        <v>0</v>
      </c>
      <c r="P116" s="129">
        <f t="shared" si="13"/>
        <v>0</v>
      </c>
      <c r="Q116" s="130">
        <f t="shared" si="14"/>
        <v>0</v>
      </c>
      <c r="R116" s="72">
        <v>93</v>
      </c>
      <c r="S116" s="1" t="s">
        <v>457</v>
      </c>
      <c r="T116" s="4" t="s">
        <v>458</v>
      </c>
      <c r="U116" s="32">
        <v>93</v>
      </c>
      <c r="V116" s="28" t="s">
        <v>457</v>
      </c>
      <c r="W116" s="28" t="s">
        <v>467</v>
      </c>
      <c r="X116" s="28"/>
      <c r="Y116" s="28"/>
      <c r="Z116" s="131"/>
      <c r="AA116" s="66" t="s">
        <v>433</v>
      </c>
      <c r="AB116" s="61"/>
      <c r="AC116" s="57"/>
    </row>
    <row r="117" spans="1:29" ht="36" customHeight="1" x14ac:dyDescent="0.3">
      <c r="A117" s="47" t="s">
        <v>1</v>
      </c>
      <c r="B117" s="105">
        <f t="shared" si="15"/>
        <v>112</v>
      </c>
      <c r="C117" s="106" t="s">
        <v>108</v>
      </c>
      <c r="D117" s="107" t="s">
        <v>178</v>
      </c>
      <c r="E117" s="107" t="s">
        <v>59</v>
      </c>
      <c r="F117" s="108" t="s">
        <v>179</v>
      </c>
      <c r="G117" s="116" t="s">
        <v>469</v>
      </c>
      <c r="H117" s="86" t="s">
        <v>598</v>
      </c>
      <c r="I117" s="123">
        <f t="shared" si="12"/>
        <v>9225</v>
      </c>
      <c r="J117" s="124">
        <v>9225</v>
      </c>
      <c r="K117" s="125">
        <v>0</v>
      </c>
      <c r="L117" s="126">
        <f t="shared" si="10"/>
        <v>2045</v>
      </c>
      <c r="M117" s="126">
        <v>2045</v>
      </c>
      <c r="N117" s="127">
        <v>0</v>
      </c>
      <c r="O117" s="128">
        <f t="shared" si="11"/>
        <v>7180</v>
      </c>
      <c r="P117" s="129">
        <f t="shared" si="13"/>
        <v>7180</v>
      </c>
      <c r="Q117" s="130">
        <f t="shared" si="14"/>
        <v>0</v>
      </c>
      <c r="R117" s="72">
        <v>95</v>
      </c>
      <c r="S117" s="1" t="s">
        <v>457</v>
      </c>
      <c r="T117" s="4" t="s">
        <v>571</v>
      </c>
      <c r="U117" s="32">
        <v>95</v>
      </c>
      <c r="V117" s="28" t="s">
        <v>457</v>
      </c>
      <c r="W117" s="28" t="s">
        <v>567</v>
      </c>
      <c r="X117" s="28"/>
      <c r="Y117" s="28"/>
      <c r="Z117" s="131"/>
      <c r="AA117" s="66" t="s">
        <v>442</v>
      </c>
      <c r="AB117" s="61">
        <v>91</v>
      </c>
      <c r="AC117" s="57">
        <v>97</v>
      </c>
    </row>
    <row r="118" spans="1:29" ht="36" customHeight="1" x14ac:dyDescent="0.3">
      <c r="A118" s="47" t="s">
        <v>1</v>
      </c>
      <c r="B118" s="65">
        <f t="shared" si="15"/>
        <v>113</v>
      </c>
      <c r="C118" s="76" t="s">
        <v>108</v>
      </c>
      <c r="D118" s="77" t="s">
        <v>180</v>
      </c>
      <c r="E118" s="77" t="s">
        <v>59</v>
      </c>
      <c r="F118" s="59" t="s">
        <v>181</v>
      </c>
      <c r="G118" s="114" t="s">
        <v>469</v>
      </c>
      <c r="H118" s="86" t="s">
        <v>593</v>
      </c>
      <c r="I118" s="123">
        <f t="shared" si="12"/>
        <v>72612</v>
      </c>
      <c r="J118" s="124">
        <v>72612</v>
      </c>
      <c r="K118" s="125">
        <v>0</v>
      </c>
      <c r="L118" s="126">
        <f t="shared" si="10"/>
        <v>67370</v>
      </c>
      <c r="M118" s="126">
        <v>67370</v>
      </c>
      <c r="N118" s="127">
        <v>0</v>
      </c>
      <c r="O118" s="128">
        <f t="shared" si="11"/>
        <v>5242</v>
      </c>
      <c r="P118" s="129">
        <f t="shared" si="13"/>
        <v>5242</v>
      </c>
      <c r="Q118" s="130">
        <f t="shared" si="14"/>
        <v>0</v>
      </c>
      <c r="R118" s="72">
        <v>93</v>
      </c>
      <c r="S118" s="1" t="s">
        <v>457</v>
      </c>
      <c r="T118" s="4" t="s">
        <v>458</v>
      </c>
      <c r="U118" s="32">
        <v>93</v>
      </c>
      <c r="V118" s="28" t="s">
        <v>457</v>
      </c>
      <c r="W118" s="28" t="s">
        <v>467</v>
      </c>
      <c r="X118" s="28"/>
      <c r="Y118" s="28"/>
      <c r="Z118" s="131"/>
      <c r="AA118" s="66" t="s">
        <v>440</v>
      </c>
      <c r="AB118" s="61"/>
      <c r="AC118" s="57"/>
    </row>
    <row r="119" spans="1:29" ht="36" customHeight="1" x14ac:dyDescent="0.3">
      <c r="A119" s="47" t="s">
        <v>1</v>
      </c>
      <c r="B119" s="105">
        <f t="shared" si="15"/>
        <v>114</v>
      </c>
      <c r="C119" s="106" t="s">
        <v>108</v>
      </c>
      <c r="D119" s="107" t="s">
        <v>182</v>
      </c>
      <c r="E119" s="107" t="s">
        <v>59</v>
      </c>
      <c r="F119" s="108" t="s">
        <v>183</v>
      </c>
      <c r="G119" s="116" t="s">
        <v>469</v>
      </c>
      <c r="H119" s="86" t="s">
        <v>598</v>
      </c>
      <c r="I119" s="123">
        <f t="shared" si="12"/>
        <v>43887</v>
      </c>
      <c r="J119" s="124">
        <v>43887</v>
      </c>
      <c r="K119" s="125">
        <v>0</v>
      </c>
      <c r="L119" s="126">
        <f t="shared" si="10"/>
        <v>43689</v>
      </c>
      <c r="M119" s="126">
        <v>43689</v>
      </c>
      <c r="N119" s="127">
        <v>0</v>
      </c>
      <c r="O119" s="128">
        <f t="shared" si="11"/>
        <v>198</v>
      </c>
      <c r="P119" s="129">
        <f t="shared" si="13"/>
        <v>198</v>
      </c>
      <c r="Q119" s="130">
        <f t="shared" si="14"/>
        <v>0</v>
      </c>
      <c r="R119" s="72">
        <v>95</v>
      </c>
      <c r="S119" s="1" t="s">
        <v>457</v>
      </c>
      <c r="T119" s="4" t="s">
        <v>571</v>
      </c>
      <c r="U119" s="32">
        <v>95</v>
      </c>
      <c r="V119" s="28" t="s">
        <v>457</v>
      </c>
      <c r="W119" s="28" t="s">
        <v>567</v>
      </c>
      <c r="X119" s="28"/>
      <c r="Y119" s="28"/>
      <c r="Z119" s="131"/>
      <c r="AA119" s="66" t="s">
        <v>438</v>
      </c>
      <c r="AB119" s="61">
        <v>91</v>
      </c>
      <c r="AC119" s="57">
        <v>97</v>
      </c>
    </row>
    <row r="120" spans="1:29" ht="36" customHeight="1" x14ac:dyDescent="0.3">
      <c r="A120" s="47" t="s">
        <v>1</v>
      </c>
      <c r="B120" s="65">
        <f t="shared" si="15"/>
        <v>115</v>
      </c>
      <c r="C120" s="76" t="s">
        <v>108</v>
      </c>
      <c r="D120" s="77" t="s">
        <v>184</v>
      </c>
      <c r="E120" s="77" t="s">
        <v>62</v>
      </c>
      <c r="F120" s="59" t="s">
        <v>185</v>
      </c>
      <c r="G120" s="114" t="s">
        <v>469</v>
      </c>
      <c r="H120" s="86" t="s">
        <v>580</v>
      </c>
      <c r="I120" s="123">
        <f t="shared" si="12"/>
        <v>1411</v>
      </c>
      <c r="J120" s="124">
        <v>1411</v>
      </c>
      <c r="K120" s="125">
        <v>0</v>
      </c>
      <c r="L120" s="126">
        <f t="shared" si="10"/>
        <v>849</v>
      </c>
      <c r="M120" s="126">
        <v>849</v>
      </c>
      <c r="N120" s="127">
        <v>0</v>
      </c>
      <c r="O120" s="128">
        <f t="shared" si="11"/>
        <v>562</v>
      </c>
      <c r="P120" s="129">
        <f t="shared" si="13"/>
        <v>562</v>
      </c>
      <c r="Q120" s="130">
        <f t="shared" si="14"/>
        <v>0</v>
      </c>
      <c r="R120" s="72">
        <v>100</v>
      </c>
      <c r="S120" s="1" t="s">
        <v>457</v>
      </c>
      <c r="T120" s="4" t="s">
        <v>458</v>
      </c>
      <c r="U120" s="32">
        <v>100</v>
      </c>
      <c r="V120" s="28" t="s">
        <v>457</v>
      </c>
      <c r="W120" s="28" t="s">
        <v>467</v>
      </c>
      <c r="X120" s="28"/>
      <c r="Y120" s="28"/>
      <c r="Z120" s="131"/>
      <c r="AA120" s="66" t="s">
        <v>443</v>
      </c>
      <c r="AB120" s="61"/>
      <c r="AC120" s="57"/>
    </row>
    <row r="121" spans="1:29" ht="36" customHeight="1" x14ac:dyDescent="0.3">
      <c r="A121" s="47" t="s">
        <v>1</v>
      </c>
      <c r="B121" s="65">
        <f t="shared" si="15"/>
        <v>116</v>
      </c>
      <c r="C121" s="76" t="s">
        <v>108</v>
      </c>
      <c r="D121" s="77" t="s">
        <v>186</v>
      </c>
      <c r="E121" s="77" t="s">
        <v>62</v>
      </c>
      <c r="F121" s="59" t="s">
        <v>187</v>
      </c>
      <c r="G121" s="114" t="s">
        <v>469</v>
      </c>
      <c r="H121" s="86" t="s">
        <v>580</v>
      </c>
      <c r="I121" s="123">
        <f t="shared" si="12"/>
        <v>9024</v>
      </c>
      <c r="J121" s="124">
        <v>9024</v>
      </c>
      <c r="K121" s="125">
        <v>0</v>
      </c>
      <c r="L121" s="126">
        <f t="shared" si="10"/>
        <v>8804</v>
      </c>
      <c r="M121" s="126">
        <v>8804</v>
      </c>
      <c r="N121" s="127">
        <v>0</v>
      </c>
      <c r="O121" s="128">
        <f t="shared" si="11"/>
        <v>220</v>
      </c>
      <c r="P121" s="129">
        <f t="shared" si="13"/>
        <v>220</v>
      </c>
      <c r="Q121" s="130">
        <f t="shared" si="14"/>
        <v>0</v>
      </c>
      <c r="R121" s="72">
        <v>100</v>
      </c>
      <c r="S121" s="1" t="s">
        <v>457</v>
      </c>
      <c r="T121" s="4" t="s">
        <v>458</v>
      </c>
      <c r="U121" s="32">
        <v>100</v>
      </c>
      <c r="V121" s="28" t="s">
        <v>457</v>
      </c>
      <c r="W121" s="28" t="s">
        <v>467</v>
      </c>
      <c r="X121" s="28"/>
      <c r="Y121" s="28"/>
      <c r="Z121" s="131"/>
      <c r="AA121" s="66" t="s">
        <v>444</v>
      </c>
      <c r="AB121" s="61"/>
      <c r="AC121" s="57"/>
    </row>
    <row r="122" spans="1:29" ht="36" customHeight="1" x14ac:dyDescent="0.3">
      <c r="A122" s="47" t="s">
        <v>1</v>
      </c>
      <c r="B122" s="105">
        <f t="shared" si="15"/>
        <v>117</v>
      </c>
      <c r="C122" s="106" t="s">
        <v>108</v>
      </c>
      <c r="D122" s="107" t="s">
        <v>188</v>
      </c>
      <c r="E122" s="107" t="s">
        <v>62</v>
      </c>
      <c r="F122" s="108" t="s">
        <v>189</v>
      </c>
      <c r="G122" s="116" t="s">
        <v>469</v>
      </c>
      <c r="H122" s="86" t="s">
        <v>580</v>
      </c>
      <c r="I122" s="123">
        <f t="shared" si="12"/>
        <v>8343</v>
      </c>
      <c r="J122" s="124">
        <v>8343</v>
      </c>
      <c r="K122" s="125">
        <v>0</v>
      </c>
      <c r="L122" s="126">
        <f t="shared" si="10"/>
        <v>1382</v>
      </c>
      <c r="M122" s="126">
        <v>1382</v>
      </c>
      <c r="N122" s="127">
        <v>0</v>
      </c>
      <c r="O122" s="128">
        <f t="shared" si="11"/>
        <v>6961</v>
      </c>
      <c r="P122" s="129">
        <f t="shared" si="13"/>
        <v>6961</v>
      </c>
      <c r="Q122" s="130">
        <f t="shared" si="14"/>
        <v>0</v>
      </c>
      <c r="R122" s="72">
        <v>97</v>
      </c>
      <c r="S122" s="1" t="s">
        <v>457</v>
      </c>
      <c r="T122" s="4" t="s">
        <v>571</v>
      </c>
      <c r="U122" s="32">
        <v>97</v>
      </c>
      <c r="V122" s="28" t="s">
        <v>457</v>
      </c>
      <c r="W122" s="28" t="s">
        <v>567</v>
      </c>
      <c r="X122" s="28"/>
      <c r="Y122" s="28"/>
      <c r="Z122" s="131"/>
      <c r="AA122" s="66" t="s">
        <v>438</v>
      </c>
      <c r="AB122" s="61">
        <v>97</v>
      </c>
      <c r="AC122" s="57">
        <v>97</v>
      </c>
    </row>
    <row r="123" spans="1:29" ht="36" customHeight="1" x14ac:dyDescent="0.3">
      <c r="A123" s="47" t="s">
        <v>1</v>
      </c>
      <c r="B123" s="65">
        <f t="shared" si="15"/>
        <v>118</v>
      </c>
      <c r="C123" s="76" t="s">
        <v>108</v>
      </c>
      <c r="D123" s="77" t="s">
        <v>190</v>
      </c>
      <c r="E123" s="77" t="s">
        <v>62</v>
      </c>
      <c r="F123" s="59" t="s">
        <v>191</v>
      </c>
      <c r="G123" s="114" t="s">
        <v>469</v>
      </c>
      <c r="H123" s="86" t="s">
        <v>580</v>
      </c>
      <c r="I123" s="123">
        <f t="shared" si="12"/>
        <v>20000</v>
      </c>
      <c r="J123" s="124">
        <v>20000</v>
      </c>
      <c r="K123" s="125">
        <v>0</v>
      </c>
      <c r="L123" s="126">
        <f t="shared" si="10"/>
        <v>15200</v>
      </c>
      <c r="M123" s="126">
        <v>15200</v>
      </c>
      <c r="N123" s="127">
        <v>0</v>
      </c>
      <c r="O123" s="128">
        <f t="shared" si="11"/>
        <v>4800</v>
      </c>
      <c r="P123" s="129">
        <f t="shared" si="13"/>
        <v>4800</v>
      </c>
      <c r="Q123" s="130">
        <f t="shared" si="14"/>
        <v>0</v>
      </c>
      <c r="R123" s="72">
        <v>100</v>
      </c>
      <c r="S123" s="1" t="s">
        <v>457</v>
      </c>
      <c r="T123" s="4" t="s">
        <v>458</v>
      </c>
      <c r="U123" s="32">
        <v>100</v>
      </c>
      <c r="V123" s="28" t="s">
        <v>457</v>
      </c>
      <c r="W123" s="28" t="s">
        <v>467</v>
      </c>
      <c r="X123" s="28"/>
      <c r="Y123" s="28"/>
      <c r="Z123" s="131"/>
      <c r="AA123" s="66" t="s">
        <v>435</v>
      </c>
      <c r="AB123" s="61"/>
      <c r="AC123" s="57"/>
    </row>
    <row r="124" spans="1:29" ht="36" customHeight="1" x14ac:dyDescent="0.3">
      <c r="A124" s="47" t="s">
        <v>1</v>
      </c>
      <c r="B124" s="65">
        <f t="shared" si="15"/>
        <v>119</v>
      </c>
      <c r="C124" s="76" t="s">
        <v>108</v>
      </c>
      <c r="D124" s="77" t="s">
        <v>192</v>
      </c>
      <c r="E124" s="77" t="s">
        <v>59</v>
      </c>
      <c r="F124" s="59" t="s">
        <v>193</v>
      </c>
      <c r="G124" s="114" t="s">
        <v>469</v>
      </c>
      <c r="H124" s="86" t="s">
        <v>581</v>
      </c>
      <c r="I124" s="123">
        <f t="shared" si="12"/>
        <v>48000</v>
      </c>
      <c r="J124" s="124">
        <v>48000</v>
      </c>
      <c r="K124" s="125">
        <v>0</v>
      </c>
      <c r="L124" s="126">
        <f t="shared" si="10"/>
        <v>24000</v>
      </c>
      <c r="M124" s="126">
        <v>24000</v>
      </c>
      <c r="N124" s="127">
        <v>0</v>
      </c>
      <c r="O124" s="128">
        <f t="shared" si="11"/>
        <v>24000</v>
      </c>
      <c r="P124" s="129">
        <f t="shared" si="13"/>
        <v>24000</v>
      </c>
      <c r="Q124" s="130">
        <f t="shared" si="14"/>
        <v>0</v>
      </c>
      <c r="R124" s="72">
        <v>95</v>
      </c>
      <c r="S124" s="1" t="s">
        <v>457</v>
      </c>
      <c r="T124" s="4" t="s">
        <v>458</v>
      </c>
      <c r="U124" s="32">
        <v>95</v>
      </c>
      <c r="V124" s="28" t="s">
        <v>457</v>
      </c>
      <c r="W124" s="28" t="s">
        <v>467</v>
      </c>
      <c r="X124" s="28"/>
      <c r="Y124" s="28"/>
      <c r="Z124" s="131"/>
      <c r="AA124" s="66" t="s">
        <v>432</v>
      </c>
      <c r="AB124" s="61"/>
      <c r="AC124" s="57"/>
    </row>
    <row r="125" spans="1:29" ht="36" customHeight="1" x14ac:dyDescent="0.3">
      <c r="A125" s="47" t="s">
        <v>1</v>
      </c>
      <c r="B125" s="65">
        <f t="shared" si="15"/>
        <v>120</v>
      </c>
      <c r="C125" s="76" t="s">
        <v>108</v>
      </c>
      <c r="D125" s="77" t="s">
        <v>194</v>
      </c>
      <c r="E125" s="77" t="s">
        <v>59</v>
      </c>
      <c r="F125" s="59" t="s">
        <v>195</v>
      </c>
      <c r="G125" s="114" t="s">
        <v>469</v>
      </c>
      <c r="H125" s="86" t="s">
        <v>596</v>
      </c>
      <c r="I125" s="123">
        <f t="shared" si="12"/>
        <v>30000</v>
      </c>
      <c r="J125" s="124">
        <v>30000</v>
      </c>
      <c r="K125" s="125">
        <v>0</v>
      </c>
      <c r="L125" s="126">
        <f t="shared" si="10"/>
        <v>18500</v>
      </c>
      <c r="M125" s="126">
        <v>18500</v>
      </c>
      <c r="N125" s="127">
        <v>0</v>
      </c>
      <c r="O125" s="128">
        <f t="shared" si="11"/>
        <v>11500</v>
      </c>
      <c r="P125" s="129">
        <f t="shared" si="13"/>
        <v>11500</v>
      </c>
      <c r="Q125" s="130">
        <f t="shared" si="14"/>
        <v>0</v>
      </c>
      <c r="R125" s="72">
        <v>95</v>
      </c>
      <c r="S125" s="1" t="s">
        <v>457</v>
      </c>
      <c r="T125" s="4" t="s">
        <v>458</v>
      </c>
      <c r="U125" s="32">
        <v>95</v>
      </c>
      <c r="V125" s="28" t="s">
        <v>457</v>
      </c>
      <c r="W125" s="28" t="s">
        <v>467</v>
      </c>
      <c r="X125" s="28"/>
      <c r="Y125" s="28"/>
      <c r="Z125" s="131"/>
      <c r="AA125" s="66" t="s">
        <v>433</v>
      </c>
      <c r="AB125" s="61"/>
      <c r="AC125" s="57"/>
    </row>
    <row r="126" spans="1:29" ht="36" customHeight="1" x14ac:dyDescent="0.3">
      <c r="A126" s="47" t="s">
        <v>1</v>
      </c>
      <c r="B126" s="65">
        <f t="shared" si="15"/>
        <v>121</v>
      </c>
      <c r="C126" s="76" t="s">
        <v>108</v>
      </c>
      <c r="D126" s="77" t="s">
        <v>194</v>
      </c>
      <c r="E126" s="77" t="s">
        <v>59</v>
      </c>
      <c r="F126" s="59" t="s">
        <v>196</v>
      </c>
      <c r="G126" s="114" t="s">
        <v>469</v>
      </c>
      <c r="H126" s="86" t="s">
        <v>582</v>
      </c>
      <c r="I126" s="123">
        <f t="shared" si="12"/>
        <v>27600</v>
      </c>
      <c r="J126" s="124">
        <v>27600</v>
      </c>
      <c r="K126" s="125">
        <v>0</v>
      </c>
      <c r="L126" s="126">
        <f t="shared" si="10"/>
        <v>20340</v>
      </c>
      <c r="M126" s="126">
        <v>20340</v>
      </c>
      <c r="N126" s="127">
        <v>0</v>
      </c>
      <c r="O126" s="128">
        <f t="shared" si="11"/>
        <v>7260</v>
      </c>
      <c r="P126" s="129">
        <f t="shared" si="13"/>
        <v>7260</v>
      </c>
      <c r="Q126" s="130">
        <f t="shared" si="14"/>
        <v>0</v>
      </c>
      <c r="R126" s="72">
        <v>95</v>
      </c>
      <c r="S126" s="1" t="s">
        <v>457</v>
      </c>
      <c r="T126" s="4" t="s">
        <v>458</v>
      </c>
      <c r="U126" s="32">
        <v>95</v>
      </c>
      <c r="V126" s="28" t="s">
        <v>457</v>
      </c>
      <c r="W126" s="28" t="s">
        <v>467</v>
      </c>
      <c r="X126" s="28"/>
      <c r="Y126" s="28"/>
      <c r="Z126" s="131"/>
      <c r="AA126" s="66" t="s">
        <v>433</v>
      </c>
      <c r="AB126" s="61"/>
      <c r="AC126" s="57"/>
    </row>
    <row r="127" spans="1:29" ht="36" customHeight="1" x14ac:dyDescent="0.3">
      <c r="A127" s="47" t="s">
        <v>1</v>
      </c>
      <c r="B127" s="65">
        <f t="shared" ref="B127:B136" si="16">ROW()-5</f>
        <v>122</v>
      </c>
      <c r="C127" s="76" t="s">
        <v>108</v>
      </c>
      <c r="D127" s="77" t="s">
        <v>194</v>
      </c>
      <c r="E127" s="77" t="s">
        <v>59</v>
      </c>
      <c r="F127" s="59" t="s">
        <v>197</v>
      </c>
      <c r="G127" s="114" t="s">
        <v>469</v>
      </c>
      <c r="H127" s="86" t="s">
        <v>595</v>
      </c>
      <c r="I127" s="123">
        <f t="shared" si="12"/>
        <v>26568</v>
      </c>
      <c r="J127" s="124">
        <v>26568</v>
      </c>
      <c r="K127" s="125">
        <v>0</v>
      </c>
      <c r="L127" s="126">
        <f t="shared" si="10"/>
        <v>11180</v>
      </c>
      <c r="M127" s="126">
        <v>11180</v>
      </c>
      <c r="N127" s="127">
        <v>0</v>
      </c>
      <c r="O127" s="128">
        <f t="shared" si="11"/>
        <v>15388</v>
      </c>
      <c r="P127" s="129">
        <f t="shared" si="13"/>
        <v>15388</v>
      </c>
      <c r="Q127" s="130">
        <f t="shared" si="14"/>
        <v>0</v>
      </c>
      <c r="R127" s="72">
        <v>95</v>
      </c>
      <c r="S127" s="1" t="s">
        <v>457</v>
      </c>
      <c r="T127" s="4" t="s">
        <v>458</v>
      </c>
      <c r="U127" s="32">
        <v>95</v>
      </c>
      <c r="V127" s="28" t="s">
        <v>457</v>
      </c>
      <c r="W127" s="28" t="s">
        <v>467</v>
      </c>
      <c r="X127" s="28"/>
      <c r="Y127" s="28"/>
      <c r="Z127" s="131"/>
      <c r="AA127" s="66" t="s">
        <v>435</v>
      </c>
      <c r="AB127" s="61"/>
      <c r="AC127" s="57"/>
    </row>
    <row r="128" spans="1:29" ht="36" customHeight="1" x14ac:dyDescent="0.3">
      <c r="A128" s="47" t="s">
        <v>1</v>
      </c>
      <c r="B128" s="105">
        <f t="shared" si="16"/>
        <v>123</v>
      </c>
      <c r="C128" s="106" t="s">
        <v>108</v>
      </c>
      <c r="D128" s="107" t="s">
        <v>198</v>
      </c>
      <c r="E128" s="107" t="s">
        <v>59</v>
      </c>
      <c r="F128" s="108" t="s">
        <v>199</v>
      </c>
      <c r="G128" s="116" t="s">
        <v>469</v>
      </c>
      <c r="H128" s="86" t="s">
        <v>583</v>
      </c>
      <c r="I128" s="123">
        <f t="shared" si="12"/>
        <v>369000</v>
      </c>
      <c r="J128" s="124">
        <v>369000</v>
      </c>
      <c r="K128" s="125">
        <v>0</v>
      </c>
      <c r="L128" s="126">
        <f t="shared" ref="L128:L136" si="17">M128+N128</f>
        <v>281938</v>
      </c>
      <c r="M128" s="126">
        <v>281938</v>
      </c>
      <c r="N128" s="127">
        <v>0</v>
      </c>
      <c r="O128" s="128">
        <f t="shared" ref="O128:O136" si="18">P128+Q128</f>
        <v>87062</v>
      </c>
      <c r="P128" s="129">
        <f t="shared" si="13"/>
        <v>87062</v>
      </c>
      <c r="Q128" s="130">
        <f t="shared" si="14"/>
        <v>0</v>
      </c>
      <c r="R128" s="72">
        <v>95</v>
      </c>
      <c r="S128" s="1" t="s">
        <v>457</v>
      </c>
      <c r="T128" s="4" t="s">
        <v>571</v>
      </c>
      <c r="U128" s="32">
        <v>95</v>
      </c>
      <c r="V128" s="28" t="s">
        <v>457</v>
      </c>
      <c r="W128" s="28" t="s">
        <v>567</v>
      </c>
      <c r="X128" s="28"/>
      <c r="Y128" s="28"/>
      <c r="Z128" s="131"/>
      <c r="AA128" s="66" t="s">
        <v>442</v>
      </c>
      <c r="AB128" s="61">
        <v>95</v>
      </c>
      <c r="AC128" s="57">
        <v>100</v>
      </c>
    </row>
    <row r="129" spans="1:29" ht="36" customHeight="1" x14ac:dyDescent="0.3">
      <c r="A129" s="47" t="s">
        <v>1</v>
      </c>
      <c r="B129" s="105">
        <f t="shared" si="16"/>
        <v>124</v>
      </c>
      <c r="C129" s="106" t="s">
        <v>108</v>
      </c>
      <c r="D129" s="107" t="s">
        <v>200</v>
      </c>
      <c r="E129" s="107" t="s">
        <v>59</v>
      </c>
      <c r="F129" s="108" t="s">
        <v>201</v>
      </c>
      <c r="G129" s="116" t="s">
        <v>469</v>
      </c>
      <c r="H129" s="86" t="s">
        <v>582</v>
      </c>
      <c r="I129" s="123">
        <f t="shared" si="12"/>
        <v>166200</v>
      </c>
      <c r="J129" s="124">
        <v>166200</v>
      </c>
      <c r="K129" s="125">
        <v>0</v>
      </c>
      <c r="L129" s="126">
        <f t="shared" si="17"/>
        <v>158761</v>
      </c>
      <c r="M129" s="126">
        <v>158761</v>
      </c>
      <c r="N129" s="127">
        <v>0</v>
      </c>
      <c r="O129" s="128">
        <f t="shared" si="18"/>
        <v>7439</v>
      </c>
      <c r="P129" s="129">
        <f t="shared" si="13"/>
        <v>7439</v>
      </c>
      <c r="Q129" s="130">
        <f t="shared" si="14"/>
        <v>0</v>
      </c>
      <c r="R129" s="72">
        <v>95</v>
      </c>
      <c r="S129" s="1" t="s">
        <v>457</v>
      </c>
      <c r="T129" s="4" t="s">
        <v>571</v>
      </c>
      <c r="U129" s="32">
        <v>95</v>
      </c>
      <c r="V129" s="28" t="s">
        <v>457</v>
      </c>
      <c r="W129" s="28" t="s">
        <v>567</v>
      </c>
      <c r="X129" s="28"/>
      <c r="Y129" s="28"/>
      <c r="Z129" s="131"/>
      <c r="AA129" s="66" t="s">
        <v>442</v>
      </c>
      <c r="AB129" s="61">
        <v>95</v>
      </c>
      <c r="AC129" s="57">
        <v>100</v>
      </c>
    </row>
    <row r="130" spans="1:29" ht="36" customHeight="1" x14ac:dyDescent="0.3">
      <c r="A130" s="47" t="s">
        <v>1</v>
      </c>
      <c r="B130" s="105">
        <f t="shared" si="16"/>
        <v>125</v>
      </c>
      <c r="C130" s="106" t="s">
        <v>108</v>
      </c>
      <c r="D130" s="107" t="s">
        <v>202</v>
      </c>
      <c r="E130" s="107" t="s">
        <v>59</v>
      </c>
      <c r="F130" s="108" t="s">
        <v>203</v>
      </c>
      <c r="G130" s="116" t="s">
        <v>469</v>
      </c>
      <c r="H130" s="86" t="s">
        <v>582</v>
      </c>
      <c r="I130" s="123">
        <f t="shared" si="12"/>
        <v>16296</v>
      </c>
      <c r="J130" s="124">
        <v>16296</v>
      </c>
      <c r="K130" s="125">
        <v>0</v>
      </c>
      <c r="L130" s="126">
        <f t="shared" si="17"/>
        <v>15636</v>
      </c>
      <c r="M130" s="126">
        <v>15636</v>
      </c>
      <c r="N130" s="127">
        <v>0</v>
      </c>
      <c r="O130" s="128">
        <f t="shared" si="18"/>
        <v>660</v>
      </c>
      <c r="P130" s="129">
        <f t="shared" si="13"/>
        <v>660</v>
      </c>
      <c r="Q130" s="130">
        <f t="shared" si="14"/>
        <v>0</v>
      </c>
      <c r="R130" s="72">
        <v>95</v>
      </c>
      <c r="S130" s="1" t="s">
        <v>457</v>
      </c>
      <c r="T130" s="4" t="s">
        <v>571</v>
      </c>
      <c r="U130" s="32">
        <v>95</v>
      </c>
      <c r="V130" s="28" t="s">
        <v>457</v>
      </c>
      <c r="W130" s="28" t="s">
        <v>567</v>
      </c>
      <c r="X130" s="28"/>
      <c r="Y130" s="28"/>
      <c r="Z130" s="131"/>
      <c r="AA130" s="66" t="s">
        <v>442</v>
      </c>
      <c r="AB130" s="61">
        <v>95</v>
      </c>
      <c r="AC130" s="57">
        <v>100</v>
      </c>
    </row>
    <row r="131" spans="1:29" ht="36" customHeight="1" x14ac:dyDescent="0.3">
      <c r="A131" s="47" t="s">
        <v>1</v>
      </c>
      <c r="B131" s="65">
        <f t="shared" si="16"/>
        <v>126</v>
      </c>
      <c r="C131" s="76" t="s">
        <v>108</v>
      </c>
      <c r="D131" s="77" t="s">
        <v>204</v>
      </c>
      <c r="E131" s="77" t="s">
        <v>65</v>
      </c>
      <c r="F131" s="59" t="s">
        <v>205</v>
      </c>
      <c r="G131" s="114" t="s">
        <v>469</v>
      </c>
      <c r="H131" s="86" t="s">
        <v>583</v>
      </c>
      <c r="I131" s="123">
        <f t="shared" si="12"/>
        <v>12000</v>
      </c>
      <c r="J131" s="124">
        <v>12000</v>
      </c>
      <c r="K131" s="125">
        <v>0</v>
      </c>
      <c r="L131" s="126">
        <f t="shared" si="17"/>
        <v>11550</v>
      </c>
      <c r="M131" s="126">
        <v>11550</v>
      </c>
      <c r="N131" s="127">
        <v>0</v>
      </c>
      <c r="O131" s="128">
        <f t="shared" si="18"/>
        <v>450</v>
      </c>
      <c r="P131" s="129">
        <f t="shared" si="13"/>
        <v>450</v>
      </c>
      <c r="Q131" s="130">
        <f t="shared" si="14"/>
        <v>0</v>
      </c>
      <c r="R131" s="72">
        <v>95</v>
      </c>
      <c r="S131" s="1" t="s">
        <v>457</v>
      </c>
      <c r="T131" s="4" t="s">
        <v>458</v>
      </c>
      <c r="U131" s="32">
        <v>95</v>
      </c>
      <c r="V131" s="28" t="s">
        <v>457</v>
      </c>
      <c r="W131" s="28" t="s">
        <v>467</v>
      </c>
      <c r="X131" s="28"/>
      <c r="Y131" s="28"/>
      <c r="Z131" s="131"/>
      <c r="AA131" s="66" t="s">
        <v>443</v>
      </c>
      <c r="AB131" s="61"/>
      <c r="AC131" s="57"/>
    </row>
    <row r="132" spans="1:29" ht="36" customHeight="1" x14ac:dyDescent="0.3">
      <c r="A132" s="47" t="s">
        <v>1</v>
      </c>
      <c r="B132" s="105">
        <f t="shared" si="16"/>
        <v>127</v>
      </c>
      <c r="C132" s="106" t="s">
        <v>108</v>
      </c>
      <c r="D132" s="107" t="s">
        <v>206</v>
      </c>
      <c r="E132" s="107" t="s">
        <v>65</v>
      </c>
      <c r="F132" s="108" t="s">
        <v>207</v>
      </c>
      <c r="G132" s="116" t="s">
        <v>469</v>
      </c>
      <c r="H132" s="86" t="s">
        <v>597</v>
      </c>
      <c r="I132" s="123">
        <f t="shared" si="12"/>
        <v>160000</v>
      </c>
      <c r="J132" s="124">
        <v>160000</v>
      </c>
      <c r="K132" s="125">
        <v>0</v>
      </c>
      <c r="L132" s="126">
        <f t="shared" si="17"/>
        <v>157638</v>
      </c>
      <c r="M132" s="126">
        <v>157638</v>
      </c>
      <c r="N132" s="127">
        <v>0</v>
      </c>
      <c r="O132" s="128">
        <f t="shared" si="18"/>
        <v>2362</v>
      </c>
      <c r="P132" s="129">
        <f t="shared" si="13"/>
        <v>2362</v>
      </c>
      <c r="Q132" s="130">
        <f t="shared" si="14"/>
        <v>0</v>
      </c>
      <c r="R132" s="72">
        <v>95</v>
      </c>
      <c r="S132" s="1" t="s">
        <v>457</v>
      </c>
      <c r="T132" s="4" t="s">
        <v>571</v>
      </c>
      <c r="U132" s="32">
        <v>95</v>
      </c>
      <c r="V132" s="28" t="s">
        <v>457</v>
      </c>
      <c r="W132" s="28" t="s">
        <v>567</v>
      </c>
      <c r="X132" s="28"/>
      <c r="Y132" s="28"/>
      <c r="Z132" s="131"/>
      <c r="AA132" s="66" t="s">
        <v>442</v>
      </c>
      <c r="AB132" s="61">
        <v>95</v>
      </c>
      <c r="AC132" s="57">
        <v>100</v>
      </c>
    </row>
    <row r="133" spans="1:29" ht="36" customHeight="1" x14ac:dyDescent="0.3">
      <c r="A133" s="47" t="s">
        <v>1</v>
      </c>
      <c r="B133" s="65">
        <f t="shared" si="16"/>
        <v>128</v>
      </c>
      <c r="C133" s="76" t="s">
        <v>108</v>
      </c>
      <c r="D133" s="77" t="s">
        <v>208</v>
      </c>
      <c r="E133" s="77" t="s">
        <v>59</v>
      </c>
      <c r="F133" s="59" t="s">
        <v>209</v>
      </c>
      <c r="G133" s="114" t="s">
        <v>469</v>
      </c>
      <c r="H133" s="86" t="s">
        <v>584</v>
      </c>
      <c r="I133" s="123">
        <f t="shared" si="12"/>
        <v>8400</v>
      </c>
      <c r="J133" s="124">
        <v>8400</v>
      </c>
      <c r="K133" s="125">
        <v>0</v>
      </c>
      <c r="L133" s="126">
        <f t="shared" si="17"/>
        <v>0</v>
      </c>
      <c r="M133" s="126">
        <v>0</v>
      </c>
      <c r="N133" s="127">
        <v>0</v>
      </c>
      <c r="O133" s="128">
        <f t="shared" si="18"/>
        <v>8400</v>
      </c>
      <c r="P133" s="129">
        <f t="shared" si="13"/>
        <v>8400</v>
      </c>
      <c r="Q133" s="130">
        <f t="shared" si="14"/>
        <v>0</v>
      </c>
      <c r="R133" s="72" t="s">
        <v>563</v>
      </c>
      <c r="S133" s="1" t="s">
        <v>563</v>
      </c>
      <c r="T133" s="4" t="s">
        <v>563</v>
      </c>
      <c r="U133" s="32" t="s">
        <v>562</v>
      </c>
      <c r="V133" s="28" t="s">
        <v>562</v>
      </c>
      <c r="W133" s="28" t="s">
        <v>562</v>
      </c>
      <c r="X133" s="28"/>
      <c r="Y133" s="28"/>
      <c r="Z133" s="131" t="s">
        <v>620</v>
      </c>
      <c r="AA133" s="66" t="s">
        <v>443</v>
      </c>
      <c r="AB133" s="61"/>
      <c r="AC133" s="57"/>
    </row>
    <row r="134" spans="1:29" ht="36" customHeight="1" x14ac:dyDescent="0.3">
      <c r="A134" s="47" t="s">
        <v>1</v>
      </c>
      <c r="B134" s="65">
        <f t="shared" si="16"/>
        <v>129</v>
      </c>
      <c r="C134" s="76" t="s">
        <v>108</v>
      </c>
      <c r="D134" s="77" t="s">
        <v>210</v>
      </c>
      <c r="E134" s="77" t="s">
        <v>59</v>
      </c>
      <c r="F134" s="59" t="s">
        <v>211</v>
      </c>
      <c r="G134" s="114" t="s">
        <v>469</v>
      </c>
      <c r="H134" s="86" t="s">
        <v>584</v>
      </c>
      <c r="I134" s="123">
        <f t="shared" si="12"/>
        <v>201935</v>
      </c>
      <c r="J134" s="124">
        <v>201935</v>
      </c>
      <c r="K134" s="125">
        <v>0</v>
      </c>
      <c r="L134" s="126">
        <f t="shared" si="17"/>
        <v>195559</v>
      </c>
      <c r="M134" s="126">
        <v>195559</v>
      </c>
      <c r="N134" s="127">
        <v>0</v>
      </c>
      <c r="O134" s="128">
        <f t="shared" si="18"/>
        <v>6376</v>
      </c>
      <c r="P134" s="129">
        <f t="shared" si="13"/>
        <v>6376</v>
      </c>
      <c r="Q134" s="130">
        <f t="shared" si="14"/>
        <v>0</v>
      </c>
      <c r="R134" s="72">
        <v>98</v>
      </c>
      <c r="S134" s="1" t="s">
        <v>457</v>
      </c>
      <c r="T134" s="4" t="s">
        <v>458</v>
      </c>
      <c r="U134" s="32">
        <v>98</v>
      </c>
      <c r="V134" s="28" t="s">
        <v>457</v>
      </c>
      <c r="W134" s="28" t="s">
        <v>467</v>
      </c>
      <c r="X134" s="28"/>
      <c r="Y134" s="28"/>
      <c r="Z134" s="131"/>
      <c r="AA134" s="66" t="s">
        <v>433</v>
      </c>
      <c r="AB134" s="61"/>
      <c r="AC134" s="57"/>
    </row>
    <row r="135" spans="1:29" ht="36" customHeight="1" x14ac:dyDescent="0.3">
      <c r="A135" s="47" t="s">
        <v>1</v>
      </c>
      <c r="B135" s="65">
        <f t="shared" si="16"/>
        <v>130</v>
      </c>
      <c r="C135" s="76" t="s">
        <v>108</v>
      </c>
      <c r="D135" s="77" t="s">
        <v>212</v>
      </c>
      <c r="E135" s="77" t="s">
        <v>59</v>
      </c>
      <c r="F135" s="59" t="s">
        <v>213</v>
      </c>
      <c r="G135" s="114" t="s">
        <v>469</v>
      </c>
      <c r="H135" s="86" t="s">
        <v>585</v>
      </c>
      <c r="I135" s="123">
        <f t="shared" ref="I135:I198" si="19">SUM(J135:K135)</f>
        <v>52587</v>
      </c>
      <c r="J135" s="124">
        <v>52587</v>
      </c>
      <c r="K135" s="125">
        <v>0</v>
      </c>
      <c r="L135" s="126">
        <f t="shared" si="17"/>
        <v>50400</v>
      </c>
      <c r="M135" s="126">
        <v>50400</v>
      </c>
      <c r="N135" s="127">
        <v>0</v>
      </c>
      <c r="O135" s="128">
        <f t="shared" si="18"/>
        <v>2187</v>
      </c>
      <c r="P135" s="129">
        <f t="shared" ref="P135:P198" si="20">J135-M135</f>
        <v>2187</v>
      </c>
      <c r="Q135" s="130">
        <f t="shared" ref="Q135:Q198" si="21">K135-N135</f>
        <v>0</v>
      </c>
      <c r="R135" s="72">
        <v>96</v>
      </c>
      <c r="S135" s="1" t="s">
        <v>457</v>
      </c>
      <c r="T135" s="4" t="s">
        <v>458</v>
      </c>
      <c r="U135" s="32">
        <v>96</v>
      </c>
      <c r="V135" s="28" t="s">
        <v>457</v>
      </c>
      <c r="W135" s="28" t="s">
        <v>467</v>
      </c>
      <c r="X135" s="28"/>
      <c r="Y135" s="28"/>
      <c r="Z135" s="131"/>
      <c r="AA135" s="66" t="s">
        <v>444</v>
      </c>
      <c r="AB135" s="61"/>
      <c r="AC135" s="57"/>
    </row>
    <row r="136" spans="1:29" ht="36" customHeight="1" x14ac:dyDescent="0.3">
      <c r="A136" s="47" t="s">
        <v>1</v>
      </c>
      <c r="B136" s="65">
        <f t="shared" si="16"/>
        <v>131</v>
      </c>
      <c r="C136" s="76" t="s">
        <v>108</v>
      </c>
      <c r="D136" s="77" t="s">
        <v>214</v>
      </c>
      <c r="E136" s="77" t="s">
        <v>62</v>
      </c>
      <c r="F136" s="59" t="s">
        <v>215</v>
      </c>
      <c r="G136" s="114" t="s">
        <v>469</v>
      </c>
      <c r="H136" s="86" t="s">
        <v>594</v>
      </c>
      <c r="I136" s="123">
        <f t="shared" si="19"/>
        <v>1530</v>
      </c>
      <c r="J136" s="124">
        <v>1530</v>
      </c>
      <c r="K136" s="125">
        <v>0</v>
      </c>
      <c r="L136" s="126">
        <f t="shared" si="17"/>
        <v>1530</v>
      </c>
      <c r="M136" s="126">
        <v>1530</v>
      </c>
      <c r="N136" s="127">
        <v>0</v>
      </c>
      <c r="O136" s="128">
        <f t="shared" si="18"/>
        <v>0</v>
      </c>
      <c r="P136" s="129">
        <f t="shared" si="20"/>
        <v>0</v>
      </c>
      <c r="Q136" s="130">
        <f t="shared" si="21"/>
        <v>0</v>
      </c>
      <c r="R136" s="72">
        <v>100</v>
      </c>
      <c r="S136" s="1" t="s">
        <v>457</v>
      </c>
      <c r="T136" s="4" t="s">
        <v>458</v>
      </c>
      <c r="U136" s="32">
        <v>100</v>
      </c>
      <c r="V136" s="28" t="s">
        <v>457</v>
      </c>
      <c r="W136" s="28" t="s">
        <v>467</v>
      </c>
      <c r="X136" s="28"/>
      <c r="Y136" s="28"/>
      <c r="Z136" s="131"/>
      <c r="AA136" s="66" t="s">
        <v>433</v>
      </c>
      <c r="AB136" s="61"/>
      <c r="AC136" s="57"/>
    </row>
    <row r="137" spans="1:29" ht="36" customHeight="1" x14ac:dyDescent="0.3">
      <c r="A137" s="47" t="s">
        <v>1</v>
      </c>
      <c r="B137" s="105">
        <f t="shared" ref="B137:B151" si="22">ROW()-5</f>
        <v>132</v>
      </c>
      <c r="C137" s="106" t="s">
        <v>216</v>
      </c>
      <c r="D137" s="107" t="s">
        <v>217</v>
      </c>
      <c r="E137" s="107" t="s">
        <v>41</v>
      </c>
      <c r="F137" s="108" t="s">
        <v>218</v>
      </c>
      <c r="G137" s="116" t="s">
        <v>621</v>
      </c>
      <c r="H137" s="86" t="s">
        <v>622</v>
      </c>
      <c r="I137" s="123">
        <f t="shared" si="19"/>
        <v>5540</v>
      </c>
      <c r="J137" s="124">
        <v>5540</v>
      </c>
      <c r="K137" s="125">
        <v>0</v>
      </c>
      <c r="L137" s="126">
        <v>5539</v>
      </c>
      <c r="M137" s="126">
        <v>5539</v>
      </c>
      <c r="N137" s="127">
        <v>0</v>
      </c>
      <c r="O137" s="128">
        <f t="shared" ref="O137:O138" si="23">SUM(P137:Q137)</f>
        <v>1</v>
      </c>
      <c r="P137" s="129">
        <f t="shared" si="20"/>
        <v>1</v>
      </c>
      <c r="Q137" s="130">
        <f t="shared" si="21"/>
        <v>0</v>
      </c>
      <c r="R137" s="72">
        <v>87</v>
      </c>
      <c r="S137" s="1" t="s">
        <v>568</v>
      </c>
      <c r="T137" s="4" t="s">
        <v>571</v>
      </c>
      <c r="U137" s="32">
        <v>87</v>
      </c>
      <c r="V137" s="28" t="s">
        <v>517</v>
      </c>
      <c r="W137" s="28" t="s">
        <v>567</v>
      </c>
      <c r="X137" s="28"/>
      <c r="Y137" s="28"/>
      <c r="Z137" s="131"/>
      <c r="AA137" s="66" t="s">
        <v>437</v>
      </c>
      <c r="AB137" s="61">
        <v>92</v>
      </c>
      <c r="AC137" s="57">
        <v>83</v>
      </c>
    </row>
    <row r="138" spans="1:29" ht="36" customHeight="1" x14ac:dyDescent="0.3">
      <c r="A138" s="47" t="s">
        <v>1</v>
      </c>
      <c r="B138" s="65">
        <f t="shared" si="22"/>
        <v>133</v>
      </c>
      <c r="C138" s="76" t="s">
        <v>216</v>
      </c>
      <c r="D138" s="77" t="s">
        <v>219</v>
      </c>
      <c r="E138" s="77" t="s">
        <v>37</v>
      </c>
      <c r="F138" s="59" t="s">
        <v>220</v>
      </c>
      <c r="G138" s="114" t="s">
        <v>623</v>
      </c>
      <c r="H138" s="86" t="s">
        <v>624</v>
      </c>
      <c r="I138" s="123">
        <f t="shared" si="19"/>
        <v>3270</v>
      </c>
      <c r="J138" s="124">
        <v>3270</v>
      </c>
      <c r="K138" s="125"/>
      <c r="L138" s="126">
        <v>2680</v>
      </c>
      <c r="M138" s="126">
        <v>2680</v>
      </c>
      <c r="N138" s="127"/>
      <c r="O138" s="128">
        <f t="shared" si="23"/>
        <v>590</v>
      </c>
      <c r="P138" s="129">
        <f t="shared" si="20"/>
        <v>590</v>
      </c>
      <c r="Q138" s="130">
        <f t="shared" si="21"/>
        <v>0</v>
      </c>
      <c r="R138" s="72">
        <v>92</v>
      </c>
      <c r="S138" s="1" t="s">
        <v>457</v>
      </c>
      <c r="T138" s="4" t="s">
        <v>458</v>
      </c>
      <c r="U138" s="32">
        <v>92</v>
      </c>
      <c r="V138" s="28" t="s">
        <v>457</v>
      </c>
      <c r="W138" s="28" t="s">
        <v>467</v>
      </c>
      <c r="X138" s="28"/>
      <c r="Y138" s="28"/>
      <c r="Z138" s="131"/>
      <c r="AA138" s="66" t="s">
        <v>433</v>
      </c>
      <c r="AB138" s="61"/>
      <c r="AC138" s="57"/>
    </row>
    <row r="139" spans="1:29" ht="36" customHeight="1" x14ac:dyDescent="0.3">
      <c r="A139" s="47" t="s">
        <v>1</v>
      </c>
      <c r="B139" s="65">
        <f t="shared" si="22"/>
        <v>134</v>
      </c>
      <c r="C139" s="76" t="s">
        <v>216</v>
      </c>
      <c r="D139" s="77" t="s">
        <v>221</v>
      </c>
      <c r="E139" s="77" t="s">
        <v>41</v>
      </c>
      <c r="F139" s="59" t="s">
        <v>222</v>
      </c>
      <c r="G139" s="114" t="s">
        <v>221</v>
      </c>
      <c r="H139" s="86" t="s">
        <v>625</v>
      </c>
      <c r="I139" s="123">
        <f t="shared" si="19"/>
        <v>20720</v>
      </c>
      <c r="J139" s="124">
        <v>20720</v>
      </c>
      <c r="K139" s="125"/>
      <c r="L139" s="126">
        <v>75</v>
      </c>
      <c r="M139" s="126">
        <v>75</v>
      </c>
      <c r="N139" s="127"/>
      <c r="O139" s="128">
        <f t="shared" ref="O139:O184" si="24">SUM(P139:Q139)</f>
        <v>20645</v>
      </c>
      <c r="P139" s="129">
        <f t="shared" si="20"/>
        <v>20645</v>
      </c>
      <c r="Q139" s="130">
        <f t="shared" si="21"/>
        <v>0</v>
      </c>
      <c r="R139" s="72" t="s">
        <v>563</v>
      </c>
      <c r="S139" s="1" t="s">
        <v>563</v>
      </c>
      <c r="T139" s="4" t="s">
        <v>563</v>
      </c>
      <c r="U139" s="32" t="s">
        <v>562</v>
      </c>
      <c r="V139" s="28" t="s">
        <v>562</v>
      </c>
      <c r="W139" s="28" t="s">
        <v>562</v>
      </c>
      <c r="X139" s="28"/>
      <c r="Y139" s="28"/>
      <c r="Z139" s="87" t="s">
        <v>503</v>
      </c>
      <c r="AA139" s="66" t="s">
        <v>443</v>
      </c>
      <c r="AB139" s="61"/>
      <c r="AC139" s="57"/>
    </row>
    <row r="140" spans="1:29" ht="36" customHeight="1" x14ac:dyDescent="0.3">
      <c r="A140" s="47" t="s">
        <v>1</v>
      </c>
      <c r="B140" s="65">
        <f t="shared" si="22"/>
        <v>135</v>
      </c>
      <c r="C140" s="76" t="s">
        <v>216</v>
      </c>
      <c r="D140" s="77" t="s">
        <v>223</v>
      </c>
      <c r="E140" s="77" t="s">
        <v>50</v>
      </c>
      <c r="F140" s="59" t="s">
        <v>224</v>
      </c>
      <c r="G140" s="118" t="s">
        <v>640</v>
      </c>
      <c r="H140" s="86" t="s">
        <v>626</v>
      </c>
      <c r="I140" s="123">
        <f t="shared" si="19"/>
        <v>31840</v>
      </c>
      <c r="J140" s="124">
        <v>30880</v>
      </c>
      <c r="K140" s="125">
        <v>960</v>
      </c>
      <c r="L140" s="126">
        <v>30875</v>
      </c>
      <c r="M140" s="126">
        <v>29915</v>
      </c>
      <c r="N140" s="127">
        <v>960</v>
      </c>
      <c r="O140" s="128">
        <f t="shared" si="24"/>
        <v>965</v>
      </c>
      <c r="P140" s="129">
        <f t="shared" si="20"/>
        <v>965</v>
      </c>
      <c r="Q140" s="130">
        <f t="shared" si="21"/>
        <v>0</v>
      </c>
      <c r="R140" s="72">
        <v>99</v>
      </c>
      <c r="S140" s="1" t="s">
        <v>663</v>
      </c>
      <c r="T140" s="4" t="s">
        <v>458</v>
      </c>
      <c r="U140" s="32">
        <v>99</v>
      </c>
      <c r="V140" s="28" t="s">
        <v>457</v>
      </c>
      <c r="W140" s="28" t="s">
        <v>467</v>
      </c>
      <c r="X140" s="28"/>
      <c r="Y140" s="28"/>
      <c r="Z140" s="131"/>
      <c r="AA140" s="66" t="s">
        <v>433</v>
      </c>
      <c r="AB140" s="61"/>
      <c r="AC140" s="57"/>
    </row>
    <row r="141" spans="1:29" ht="36" customHeight="1" x14ac:dyDescent="0.3">
      <c r="A141" s="47" t="s">
        <v>1</v>
      </c>
      <c r="B141" s="65">
        <f t="shared" si="22"/>
        <v>136</v>
      </c>
      <c r="C141" s="76" t="s">
        <v>216</v>
      </c>
      <c r="D141" s="77" t="s">
        <v>223</v>
      </c>
      <c r="E141" s="77" t="s">
        <v>50</v>
      </c>
      <c r="F141" s="59" t="s">
        <v>225</v>
      </c>
      <c r="G141" s="114" t="s">
        <v>627</v>
      </c>
      <c r="H141" s="86" t="s">
        <v>628</v>
      </c>
      <c r="I141" s="123">
        <f t="shared" si="19"/>
        <v>16836</v>
      </c>
      <c r="J141" s="124">
        <v>16836</v>
      </c>
      <c r="K141" s="125"/>
      <c r="L141" s="126">
        <v>13220</v>
      </c>
      <c r="M141" s="126">
        <v>13220</v>
      </c>
      <c r="N141" s="127"/>
      <c r="O141" s="128">
        <f t="shared" si="24"/>
        <v>3616</v>
      </c>
      <c r="P141" s="129">
        <f t="shared" si="20"/>
        <v>3616</v>
      </c>
      <c r="Q141" s="130">
        <f t="shared" si="21"/>
        <v>0</v>
      </c>
      <c r="R141" s="72">
        <v>86</v>
      </c>
      <c r="S141" s="1" t="s">
        <v>665</v>
      </c>
      <c r="T141" s="4" t="s">
        <v>458</v>
      </c>
      <c r="U141" s="32">
        <v>86</v>
      </c>
      <c r="V141" s="28" t="s">
        <v>517</v>
      </c>
      <c r="W141" s="28" t="s">
        <v>467</v>
      </c>
      <c r="X141" s="28"/>
      <c r="Y141" s="28"/>
      <c r="Z141" s="131"/>
      <c r="AA141" s="66" t="s">
        <v>433</v>
      </c>
      <c r="AB141" s="61"/>
      <c r="AC141" s="57"/>
    </row>
    <row r="142" spans="1:29" ht="36" customHeight="1" x14ac:dyDescent="0.3">
      <c r="A142" s="47" t="s">
        <v>1</v>
      </c>
      <c r="B142" s="65">
        <f t="shared" si="22"/>
        <v>137</v>
      </c>
      <c r="C142" s="76" t="s">
        <v>216</v>
      </c>
      <c r="D142" s="77" t="s">
        <v>226</v>
      </c>
      <c r="E142" s="77" t="s">
        <v>50</v>
      </c>
      <c r="F142" s="59" t="s">
        <v>227</v>
      </c>
      <c r="G142" s="114" t="s">
        <v>629</v>
      </c>
      <c r="H142" s="86" t="s">
        <v>625</v>
      </c>
      <c r="I142" s="123">
        <f t="shared" si="19"/>
        <v>61313</v>
      </c>
      <c r="J142" s="124">
        <v>61313</v>
      </c>
      <c r="K142" s="125">
        <v>0</v>
      </c>
      <c r="L142" s="126">
        <v>56223</v>
      </c>
      <c r="M142" s="126">
        <v>56223</v>
      </c>
      <c r="N142" s="127"/>
      <c r="O142" s="128">
        <f t="shared" si="24"/>
        <v>5090</v>
      </c>
      <c r="P142" s="129">
        <f t="shared" si="20"/>
        <v>5090</v>
      </c>
      <c r="Q142" s="130">
        <f t="shared" si="21"/>
        <v>0</v>
      </c>
      <c r="R142" s="72">
        <v>95</v>
      </c>
      <c r="S142" s="1" t="s">
        <v>663</v>
      </c>
      <c r="T142" s="4" t="s">
        <v>458</v>
      </c>
      <c r="U142" s="32">
        <v>95</v>
      </c>
      <c r="V142" s="28" t="s">
        <v>457</v>
      </c>
      <c r="W142" s="28" t="s">
        <v>467</v>
      </c>
      <c r="X142" s="28"/>
      <c r="Y142" s="28"/>
      <c r="Z142" s="131"/>
      <c r="AA142" s="66" t="s">
        <v>443</v>
      </c>
      <c r="AB142" s="61"/>
      <c r="AC142" s="57"/>
    </row>
    <row r="143" spans="1:29" ht="36" customHeight="1" x14ac:dyDescent="0.3">
      <c r="A143" s="47"/>
      <c r="B143" s="65">
        <f t="shared" si="22"/>
        <v>138</v>
      </c>
      <c r="C143" s="76" t="s">
        <v>216</v>
      </c>
      <c r="D143" s="77" t="s">
        <v>228</v>
      </c>
      <c r="E143" s="77" t="s">
        <v>37</v>
      </c>
      <c r="F143" s="59" t="s">
        <v>229</v>
      </c>
      <c r="G143" s="118" t="s">
        <v>641</v>
      </c>
      <c r="H143" s="86" t="s">
        <v>630</v>
      </c>
      <c r="I143" s="123">
        <f t="shared" si="19"/>
        <v>15200</v>
      </c>
      <c r="J143" s="124">
        <v>14600</v>
      </c>
      <c r="K143" s="125">
        <v>600</v>
      </c>
      <c r="L143" s="126">
        <v>11380</v>
      </c>
      <c r="M143" s="126">
        <v>11020</v>
      </c>
      <c r="N143" s="127">
        <v>360</v>
      </c>
      <c r="O143" s="128">
        <f t="shared" ref="O143:O156" si="25">SUM(P143:Q143)</f>
        <v>3820</v>
      </c>
      <c r="P143" s="129">
        <f t="shared" si="20"/>
        <v>3580</v>
      </c>
      <c r="Q143" s="130">
        <f t="shared" si="21"/>
        <v>240</v>
      </c>
      <c r="R143" s="72">
        <v>89</v>
      </c>
      <c r="S143" s="1" t="s">
        <v>568</v>
      </c>
      <c r="T143" s="4" t="s">
        <v>458</v>
      </c>
      <c r="U143" s="32">
        <v>89</v>
      </c>
      <c r="V143" s="28" t="s">
        <v>517</v>
      </c>
      <c r="W143" s="28" t="s">
        <v>467</v>
      </c>
      <c r="X143" s="28"/>
      <c r="Y143" s="28"/>
      <c r="Z143" s="131"/>
      <c r="AA143" s="66" t="s">
        <v>443</v>
      </c>
      <c r="AB143" s="61"/>
      <c r="AC143" s="57"/>
    </row>
    <row r="144" spans="1:29" ht="36" customHeight="1" x14ac:dyDescent="0.3">
      <c r="A144" s="47"/>
      <c r="B144" s="65">
        <f t="shared" si="22"/>
        <v>139</v>
      </c>
      <c r="C144" s="76" t="s">
        <v>216</v>
      </c>
      <c r="D144" s="77" t="s">
        <v>230</v>
      </c>
      <c r="E144" s="77" t="s">
        <v>41</v>
      </c>
      <c r="F144" s="59" t="s">
        <v>231</v>
      </c>
      <c r="G144" s="118" t="s">
        <v>642</v>
      </c>
      <c r="H144" s="86" t="s">
        <v>626</v>
      </c>
      <c r="I144" s="123">
        <f t="shared" si="19"/>
        <v>18780</v>
      </c>
      <c r="J144" s="124">
        <v>18780</v>
      </c>
      <c r="K144" s="125">
        <v>0</v>
      </c>
      <c r="L144" s="126">
        <v>18480</v>
      </c>
      <c r="M144" s="126">
        <v>18480</v>
      </c>
      <c r="N144" s="127">
        <v>0</v>
      </c>
      <c r="O144" s="128">
        <f t="shared" si="25"/>
        <v>300</v>
      </c>
      <c r="P144" s="129">
        <f t="shared" si="20"/>
        <v>300</v>
      </c>
      <c r="Q144" s="130">
        <f t="shared" si="21"/>
        <v>0</v>
      </c>
      <c r="R144" s="72">
        <v>89</v>
      </c>
      <c r="S144" s="1" t="s">
        <v>568</v>
      </c>
      <c r="T144" s="4" t="s">
        <v>458</v>
      </c>
      <c r="U144" s="32">
        <v>89</v>
      </c>
      <c r="V144" s="28" t="s">
        <v>517</v>
      </c>
      <c r="W144" s="28" t="s">
        <v>467</v>
      </c>
      <c r="X144" s="28"/>
      <c r="Y144" s="28"/>
      <c r="Z144" s="131"/>
      <c r="AA144" s="66" t="s">
        <v>443</v>
      </c>
      <c r="AB144" s="61"/>
      <c r="AC144" s="57"/>
    </row>
    <row r="145" spans="1:29" ht="36" customHeight="1" x14ac:dyDescent="0.3">
      <c r="A145" s="47"/>
      <c r="B145" s="65">
        <f t="shared" si="22"/>
        <v>140</v>
      </c>
      <c r="C145" s="76" t="s">
        <v>216</v>
      </c>
      <c r="D145" s="77" t="s">
        <v>232</v>
      </c>
      <c r="E145" s="77" t="s">
        <v>41</v>
      </c>
      <c r="F145" s="59" t="s">
        <v>233</v>
      </c>
      <c r="G145" s="114" t="s">
        <v>631</v>
      </c>
      <c r="H145" s="86" t="s">
        <v>632</v>
      </c>
      <c r="I145" s="123">
        <f t="shared" si="19"/>
        <v>23830</v>
      </c>
      <c r="J145" s="124">
        <v>23830</v>
      </c>
      <c r="K145" s="125"/>
      <c r="L145" s="126">
        <v>23830</v>
      </c>
      <c r="M145" s="126">
        <v>23830</v>
      </c>
      <c r="N145" s="127"/>
      <c r="O145" s="128">
        <f t="shared" si="25"/>
        <v>0</v>
      </c>
      <c r="P145" s="129">
        <f t="shared" si="20"/>
        <v>0</v>
      </c>
      <c r="Q145" s="130">
        <f t="shared" si="21"/>
        <v>0</v>
      </c>
      <c r="R145" s="72">
        <v>90</v>
      </c>
      <c r="S145" s="1" t="s">
        <v>457</v>
      </c>
      <c r="T145" s="4" t="s">
        <v>458</v>
      </c>
      <c r="U145" s="32">
        <v>90</v>
      </c>
      <c r="V145" s="28" t="s">
        <v>457</v>
      </c>
      <c r="W145" s="28" t="s">
        <v>467</v>
      </c>
      <c r="X145" s="28"/>
      <c r="Y145" s="28"/>
      <c r="Z145" s="131"/>
      <c r="AA145" s="66" t="s">
        <v>454</v>
      </c>
      <c r="AB145" s="61"/>
      <c r="AC145" s="104"/>
    </row>
    <row r="146" spans="1:29" ht="36" customHeight="1" x14ac:dyDescent="0.3">
      <c r="A146" s="47"/>
      <c r="B146" s="65">
        <f t="shared" si="22"/>
        <v>141</v>
      </c>
      <c r="C146" s="76" t="s">
        <v>234</v>
      </c>
      <c r="D146" s="77" t="s">
        <v>235</v>
      </c>
      <c r="E146" s="77" t="s">
        <v>50</v>
      </c>
      <c r="F146" s="59" t="s">
        <v>236</v>
      </c>
      <c r="G146" s="118" t="s">
        <v>470</v>
      </c>
      <c r="H146" s="86" t="s">
        <v>480</v>
      </c>
      <c r="I146" s="123">
        <f t="shared" si="19"/>
        <v>344876</v>
      </c>
      <c r="J146" s="124">
        <v>344876</v>
      </c>
      <c r="K146" s="125">
        <v>0</v>
      </c>
      <c r="L146" s="126">
        <f t="shared" ref="L146:L156" si="26">SUM(M146:N146)</f>
        <v>312618</v>
      </c>
      <c r="M146" s="126">
        <v>312618</v>
      </c>
      <c r="N146" s="127">
        <v>0</v>
      </c>
      <c r="O146" s="128">
        <f t="shared" si="25"/>
        <v>32258</v>
      </c>
      <c r="P146" s="129">
        <f t="shared" si="20"/>
        <v>32258</v>
      </c>
      <c r="Q146" s="130">
        <f t="shared" si="21"/>
        <v>0</v>
      </c>
      <c r="R146" s="72">
        <v>95</v>
      </c>
      <c r="S146" s="1" t="s">
        <v>457</v>
      </c>
      <c r="T146" s="4" t="s">
        <v>468</v>
      </c>
      <c r="U146" s="32">
        <v>95</v>
      </c>
      <c r="V146" s="28" t="s">
        <v>457</v>
      </c>
      <c r="W146" s="28" t="s">
        <v>467</v>
      </c>
      <c r="X146" s="28"/>
      <c r="Y146" s="28"/>
      <c r="Z146" s="131"/>
      <c r="AA146" s="66" t="s">
        <v>433</v>
      </c>
      <c r="AB146" s="61"/>
      <c r="AC146" s="57"/>
    </row>
    <row r="147" spans="1:29" ht="36" customHeight="1" x14ac:dyDescent="0.3">
      <c r="A147" s="47"/>
      <c r="B147" s="65">
        <f t="shared" si="22"/>
        <v>142</v>
      </c>
      <c r="C147" s="76" t="s">
        <v>234</v>
      </c>
      <c r="D147" s="77" t="s">
        <v>235</v>
      </c>
      <c r="E147" s="77" t="s">
        <v>65</v>
      </c>
      <c r="F147" s="59" t="s">
        <v>237</v>
      </c>
      <c r="G147" s="118" t="s">
        <v>470</v>
      </c>
      <c r="H147" s="86" t="s">
        <v>480</v>
      </c>
      <c r="I147" s="123">
        <f t="shared" si="19"/>
        <v>4000</v>
      </c>
      <c r="J147" s="124">
        <v>4000</v>
      </c>
      <c r="K147" s="125">
        <v>0</v>
      </c>
      <c r="L147" s="126">
        <f t="shared" si="26"/>
        <v>3000</v>
      </c>
      <c r="M147" s="126">
        <v>3000</v>
      </c>
      <c r="N147" s="127">
        <v>0</v>
      </c>
      <c r="O147" s="128">
        <f t="shared" si="25"/>
        <v>1000</v>
      </c>
      <c r="P147" s="129">
        <f t="shared" si="20"/>
        <v>1000</v>
      </c>
      <c r="Q147" s="130">
        <f t="shared" si="21"/>
        <v>0</v>
      </c>
      <c r="R147" s="72">
        <v>95</v>
      </c>
      <c r="S147" s="1" t="s">
        <v>457</v>
      </c>
      <c r="T147" s="4" t="s">
        <v>468</v>
      </c>
      <c r="U147" s="32">
        <v>95</v>
      </c>
      <c r="V147" s="28" t="s">
        <v>457</v>
      </c>
      <c r="W147" s="28" t="s">
        <v>467</v>
      </c>
      <c r="X147" s="28"/>
      <c r="Y147" s="28"/>
      <c r="Z147" s="131"/>
      <c r="AA147" s="66" t="s">
        <v>435</v>
      </c>
      <c r="AB147" s="61"/>
      <c r="AC147" s="57"/>
    </row>
    <row r="148" spans="1:29" ht="36" customHeight="1" x14ac:dyDescent="0.3">
      <c r="A148" s="47"/>
      <c r="B148" s="65">
        <f t="shared" si="22"/>
        <v>143</v>
      </c>
      <c r="C148" s="76" t="s">
        <v>234</v>
      </c>
      <c r="D148" s="77" t="s">
        <v>238</v>
      </c>
      <c r="E148" s="77" t="s">
        <v>37</v>
      </c>
      <c r="F148" s="59" t="s">
        <v>239</v>
      </c>
      <c r="G148" s="118" t="s">
        <v>470</v>
      </c>
      <c r="H148" s="86" t="s">
        <v>480</v>
      </c>
      <c r="I148" s="123">
        <f t="shared" si="19"/>
        <v>354150</v>
      </c>
      <c r="J148" s="124">
        <v>354150</v>
      </c>
      <c r="K148" s="125">
        <v>0</v>
      </c>
      <c r="L148" s="126">
        <f t="shared" si="26"/>
        <v>350152</v>
      </c>
      <c r="M148" s="126">
        <v>350152</v>
      </c>
      <c r="N148" s="127">
        <v>0</v>
      </c>
      <c r="O148" s="128">
        <f t="shared" si="25"/>
        <v>3998</v>
      </c>
      <c r="P148" s="129">
        <f t="shared" si="20"/>
        <v>3998</v>
      </c>
      <c r="Q148" s="130">
        <f t="shared" si="21"/>
        <v>0</v>
      </c>
      <c r="R148" s="72">
        <v>95</v>
      </c>
      <c r="S148" s="1" t="s">
        <v>457</v>
      </c>
      <c r="T148" s="4" t="s">
        <v>468</v>
      </c>
      <c r="U148" s="32">
        <v>95</v>
      </c>
      <c r="V148" s="28" t="s">
        <v>457</v>
      </c>
      <c r="W148" s="28" t="s">
        <v>467</v>
      </c>
      <c r="X148" s="28"/>
      <c r="Y148" s="28"/>
      <c r="Z148" s="131"/>
      <c r="AA148" s="66" t="s">
        <v>443</v>
      </c>
      <c r="AB148" s="61"/>
      <c r="AC148" s="57"/>
    </row>
    <row r="149" spans="1:29" ht="36" customHeight="1" x14ac:dyDescent="0.3">
      <c r="A149" s="47"/>
      <c r="B149" s="65">
        <f t="shared" si="22"/>
        <v>144</v>
      </c>
      <c r="C149" s="76" t="s">
        <v>234</v>
      </c>
      <c r="D149" s="77" t="s">
        <v>238</v>
      </c>
      <c r="E149" s="77" t="s">
        <v>50</v>
      </c>
      <c r="F149" s="59" t="s">
        <v>240</v>
      </c>
      <c r="G149" s="118" t="s">
        <v>470</v>
      </c>
      <c r="H149" s="86" t="s">
        <v>480</v>
      </c>
      <c r="I149" s="123">
        <f t="shared" si="19"/>
        <v>8820</v>
      </c>
      <c r="J149" s="124">
        <v>8820</v>
      </c>
      <c r="K149" s="125">
        <v>0</v>
      </c>
      <c r="L149" s="126">
        <f t="shared" si="26"/>
        <v>8820</v>
      </c>
      <c r="M149" s="126">
        <v>8820</v>
      </c>
      <c r="N149" s="127">
        <v>0</v>
      </c>
      <c r="O149" s="128">
        <f t="shared" si="25"/>
        <v>0</v>
      </c>
      <c r="P149" s="129">
        <f t="shared" si="20"/>
        <v>0</v>
      </c>
      <c r="Q149" s="130">
        <f t="shared" si="21"/>
        <v>0</v>
      </c>
      <c r="R149" s="72">
        <v>95</v>
      </c>
      <c r="S149" s="1" t="s">
        <v>457</v>
      </c>
      <c r="T149" s="4" t="s">
        <v>468</v>
      </c>
      <c r="U149" s="32">
        <v>95</v>
      </c>
      <c r="V149" s="28" t="s">
        <v>457</v>
      </c>
      <c r="W149" s="28" t="s">
        <v>467</v>
      </c>
      <c r="X149" s="28"/>
      <c r="Y149" s="28"/>
      <c r="Z149" s="131"/>
      <c r="AA149" s="66" t="s">
        <v>435</v>
      </c>
      <c r="AB149" s="61"/>
      <c r="AC149" s="57"/>
    </row>
    <row r="150" spans="1:29" ht="36" customHeight="1" x14ac:dyDescent="0.3">
      <c r="A150" s="47"/>
      <c r="B150" s="65">
        <f t="shared" si="22"/>
        <v>145</v>
      </c>
      <c r="C150" s="76" t="s">
        <v>234</v>
      </c>
      <c r="D150" s="77" t="s">
        <v>241</v>
      </c>
      <c r="E150" s="77" t="s">
        <v>41</v>
      </c>
      <c r="F150" s="59" t="s">
        <v>242</v>
      </c>
      <c r="G150" s="118" t="s">
        <v>491</v>
      </c>
      <c r="H150" s="86" t="s">
        <v>480</v>
      </c>
      <c r="I150" s="123">
        <f t="shared" si="19"/>
        <v>23200</v>
      </c>
      <c r="J150" s="124">
        <v>23200</v>
      </c>
      <c r="K150" s="125">
        <v>0</v>
      </c>
      <c r="L150" s="126">
        <f t="shared" si="26"/>
        <v>8513</v>
      </c>
      <c r="M150" s="126">
        <v>8513</v>
      </c>
      <c r="N150" s="127">
        <v>0</v>
      </c>
      <c r="O150" s="128">
        <f t="shared" si="25"/>
        <v>14687</v>
      </c>
      <c r="P150" s="129">
        <f t="shared" si="20"/>
        <v>14687</v>
      </c>
      <c r="Q150" s="130">
        <f t="shared" si="21"/>
        <v>0</v>
      </c>
      <c r="R150" s="72">
        <v>85</v>
      </c>
      <c r="S150" s="1" t="s">
        <v>478</v>
      </c>
      <c r="T150" s="4" t="s">
        <v>468</v>
      </c>
      <c r="U150" s="32">
        <v>85</v>
      </c>
      <c r="V150" s="28" t="s">
        <v>517</v>
      </c>
      <c r="W150" s="28" t="s">
        <v>467</v>
      </c>
      <c r="X150" s="28"/>
      <c r="Y150" s="28"/>
      <c r="Z150" s="131"/>
      <c r="AA150" s="66" t="s">
        <v>443</v>
      </c>
      <c r="AB150" s="61"/>
      <c r="AC150" s="57"/>
    </row>
    <row r="151" spans="1:29" ht="36" customHeight="1" x14ac:dyDescent="0.3">
      <c r="A151" s="47" t="s">
        <v>1</v>
      </c>
      <c r="B151" s="65">
        <f t="shared" si="22"/>
        <v>146</v>
      </c>
      <c r="C151" s="76" t="s">
        <v>234</v>
      </c>
      <c r="D151" s="77" t="s">
        <v>243</v>
      </c>
      <c r="E151" s="77" t="s">
        <v>41</v>
      </c>
      <c r="F151" s="59" t="s">
        <v>244</v>
      </c>
      <c r="G151" s="118" t="s">
        <v>481</v>
      </c>
      <c r="H151" s="86" t="s">
        <v>480</v>
      </c>
      <c r="I151" s="123">
        <f t="shared" si="19"/>
        <v>153615</v>
      </c>
      <c r="J151" s="124">
        <v>153615</v>
      </c>
      <c r="K151" s="125">
        <v>0</v>
      </c>
      <c r="L151" s="126">
        <f t="shared" si="26"/>
        <v>56563</v>
      </c>
      <c r="M151" s="126">
        <v>56563</v>
      </c>
      <c r="N151" s="127">
        <v>0</v>
      </c>
      <c r="O151" s="128">
        <f t="shared" si="25"/>
        <v>97052</v>
      </c>
      <c r="P151" s="129">
        <f t="shared" si="20"/>
        <v>97052</v>
      </c>
      <c r="Q151" s="130">
        <f t="shared" si="21"/>
        <v>0</v>
      </c>
      <c r="R151" s="72">
        <v>87</v>
      </c>
      <c r="S151" s="1" t="s">
        <v>478</v>
      </c>
      <c r="T151" s="4" t="s">
        <v>468</v>
      </c>
      <c r="U151" s="32">
        <v>87</v>
      </c>
      <c r="V151" s="28" t="s">
        <v>517</v>
      </c>
      <c r="W151" s="28" t="s">
        <v>467</v>
      </c>
      <c r="X151" s="28"/>
      <c r="Y151" s="28"/>
      <c r="Z151" s="131"/>
      <c r="AA151" s="66" t="s">
        <v>443</v>
      </c>
      <c r="AB151" s="61"/>
      <c r="AC151" s="57"/>
    </row>
    <row r="152" spans="1:29" ht="36" customHeight="1" x14ac:dyDescent="0.3">
      <c r="A152" s="47" t="s">
        <v>1</v>
      </c>
      <c r="B152" s="65">
        <f t="shared" ref="B152:B217" si="27">ROW()-5</f>
        <v>147</v>
      </c>
      <c r="C152" s="76" t="s">
        <v>234</v>
      </c>
      <c r="D152" s="77" t="s">
        <v>245</v>
      </c>
      <c r="E152" s="77" t="s">
        <v>41</v>
      </c>
      <c r="F152" s="59" t="s">
        <v>246</v>
      </c>
      <c r="G152" s="118" t="s">
        <v>482</v>
      </c>
      <c r="H152" s="86" t="s">
        <v>480</v>
      </c>
      <c r="I152" s="123">
        <f t="shared" si="19"/>
        <v>157675</v>
      </c>
      <c r="J152" s="124">
        <v>157675</v>
      </c>
      <c r="K152" s="125">
        <v>0</v>
      </c>
      <c r="L152" s="126">
        <f t="shared" si="26"/>
        <v>154047</v>
      </c>
      <c r="M152" s="126">
        <v>154047</v>
      </c>
      <c r="N152" s="127">
        <v>0</v>
      </c>
      <c r="O152" s="128">
        <f t="shared" si="25"/>
        <v>3628</v>
      </c>
      <c r="P152" s="129">
        <f t="shared" si="20"/>
        <v>3628</v>
      </c>
      <c r="Q152" s="130">
        <f t="shared" si="21"/>
        <v>0</v>
      </c>
      <c r="R152" s="72">
        <v>87</v>
      </c>
      <c r="S152" s="1" t="s">
        <v>478</v>
      </c>
      <c r="T152" s="4" t="s">
        <v>468</v>
      </c>
      <c r="U152" s="32">
        <v>87</v>
      </c>
      <c r="V152" s="28" t="s">
        <v>517</v>
      </c>
      <c r="W152" s="28" t="s">
        <v>467</v>
      </c>
      <c r="X152" s="28"/>
      <c r="Y152" s="28"/>
      <c r="Z152" s="131"/>
      <c r="AA152" s="66" t="s">
        <v>443</v>
      </c>
      <c r="AB152" s="61"/>
      <c r="AC152" s="57"/>
    </row>
    <row r="153" spans="1:29" ht="36" customHeight="1" x14ac:dyDescent="0.3">
      <c r="A153" s="47" t="s">
        <v>1</v>
      </c>
      <c r="B153" s="65">
        <f t="shared" si="27"/>
        <v>148</v>
      </c>
      <c r="C153" s="76" t="s">
        <v>234</v>
      </c>
      <c r="D153" s="77" t="s">
        <v>407</v>
      </c>
      <c r="E153" s="77" t="s">
        <v>41</v>
      </c>
      <c r="F153" s="59" t="s">
        <v>247</v>
      </c>
      <c r="G153" s="118" t="s">
        <v>483</v>
      </c>
      <c r="H153" s="86" t="s">
        <v>480</v>
      </c>
      <c r="I153" s="123">
        <f t="shared" si="19"/>
        <v>292146</v>
      </c>
      <c r="J153" s="124">
        <v>292146</v>
      </c>
      <c r="K153" s="125">
        <v>0</v>
      </c>
      <c r="L153" s="126">
        <f t="shared" si="26"/>
        <v>289940</v>
      </c>
      <c r="M153" s="126">
        <v>289940</v>
      </c>
      <c r="N153" s="127">
        <v>0</v>
      </c>
      <c r="O153" s="128">
        <f t="shared" si="25"/>
        <v>2206</v>
      </c>
      <c r="P153" s="129">
        <f t="shared" si="20"/>
        <v>2206</v>
      </c>
      <c r="Q153" s="130">
        <f t="shared" si="21"/>
        <v>0</v>
      </c>
      <c r="R153" s="72">
        <v>83</v>
      </c>
      <c r="S153" s="1" t="s">
        <v>478</v>
      </c>
      <c r="T153" s="4" t="s">
        <v>468</v>
      </c>
      <c r="U153" s="32">
        <v>83</v>
      </c>
      <c r="V153" s="28" t="s">
        <v>517</v>
      </c>
      <c r="W153" s="28" t="s">
        <v>467</v>
      </c>
      <c r="X153" s="28"/>
      <c r="Y153" s="28"/>
      <c r="Z153" s="131"/>
      <c r="AA153" s="66" t="s">
        <v>443</v>
      </c>
      <c r="AB153" s="61"/>
      <c r="AC153" s="57"/>
    </row>
    <row r="154" spans="1:29" ht="36" customHeight="1" x14ac:dyDescent="0.3">
      <c r="A154" s="47" t="s">
        <v>1</v>
      </c>
      <c r="B154" s="65">
        <f t="shared" si="27"/>
        <v>149</v>
      </c>
      <c r="C154" s="76" t="s">
        <v>234</v>
      </c>
      <c r="D154" s="77" t="s">
        <v>248</v>
      </c>
      <c r="E154" s="77" t="s">
        <v>41</v>
      </c>
      <c r="F154" s="59" t="s">
        <v>249</v>
      </c>
      <c r="G154" s="118" t="s">
        <v>492</v>
      </c>
      <c r="H154" s="86" t="s">
        <v>480</v>
      </c>
      <c r="I154" s="123">
        <f t="shared" si="19"/>
        <v>191950</v>
      </c>
      <c r="J154" s="124">
        <v>191950</v>
      </c>
      <c r="K154" s="125">
        <v>0</v>
      </c>
      <c r="L154" s="126">
        <f t="shared" si="26"/>
        <v>206309</v>
      </c>
      <c r="M154" s="126">
        <v>190424</v>
      </c>
      <c r="N154" s="127">
        <v>15885</v>
      </c>
      <c r="O154" s="128">
        <f t="shared" si="25"/>
        <v>1526</v>
      </c>
      <c r="P154" s="129">
        <f t="shared" si="20"/>
        <v>1526</v>
      </c>
      <c r="Q154" s="130">
        <v>0</v>
      </c>
      <c r="R154" s="72">
        <v>60</v>
      </c>
      <c r="S154" s="1" t="s">
        <v>502</v>
      </c>
      <c r="T154" s="4" t="s">
        <v>468</v>
      </c>
      <c r="U154" s="32">
        <v>60</v>
      </c>
      <c r="V154" s="28" t="s">
        <v>566</v>
      </c>
      <c r="W154" s="28" t="s">
        <v>467</v>
      </c>
      <c r="X154" s="28"/>
      <c r="Y154" s="28"/>
      <c r="Z154" s="131"/>
      <c r="AA154" s="66" t="s">
        <v>443</v>
      </c>
      <c r="AB154" s="61"/>
      <c r="AC154" s="57"/>
    </row>
    <row r="155" spans="1:29" ht="36" customHeight="1" x14ac:dyDescent="0.3">
      <c r="A155" s="47" t="s">
        <v>1</v>
      </c>
      <c r="B155" s="65">
        <f t="shared" si="27"/>
        <v>150</v>
      </c>
      <c r="C155" s="76" t="s">
        <v>234</v>
      </c>
      <c r="D155" s="77" t="s">
        <v>250</v>
      </c>
      <c r="E155" s="77" t="s">
        <v>41</v>
      </c>
      <c r="F155" s="59" t="s">
        <v>251</v>
      </c>
      <c r="G155" s="118" t="s">
        <v>493</v>
      </c>
      <c r="H155" s="86" t="s">
        <v>480</v>
      </c>
      <c r="I155" s="123">
        <f t="shared" si="19"/>
        <v>400162</v>
      </c>
      <c r="J155" s="124">
        <v>400162</v>
      </c>
      <c r="K155" s="125">
        <v>0</v>
      </c>
      <c r="L155" s="126">
        <f t="shared" si="26"/>
        <v>393255</v>
      </c>
      <c r="M155" s="126">
        <v>393255</v>
      </c>
      <c r="N155" s="127">
        <v>0</v>
      </c>
      <c r="O155" s="128">
        <f t="shared" si="25"/>
        <v>6907</v>
      </c>
      <c r="P155" s="129">
        <f t="shared" si="20"/>
        <v>6907</v>
      </c>
      <c r="Q155" s="130">
        <f t="shared" si="21"/>
        <v>0</v>
      </c>
      <c r="R155" s="72">
        <v>93</v>
      </c>
      <c r="S155" s="1" t="s">
        <v>457</v>
      </c>
      <c r="T155" s="4" t="s">
        <v>468</v>
      </c>
      <c r="U155" s="32">
        <v>93</v>
      </c>
      <c r="V155" s="28" t="s">
        <v>457</v>
      </c>
      <c r="W155" s="28" t="s">
        <v>467</v>
      </c>
      <c r="X155" s="28"/>
      <c r="Y155" s="28"/>
      <c r="Z155" s="131"/>
      <c r="AA155" s="66" t="s">
        <v>443</v>
      </c>
      <c r="AB155" s="61"/>
      <c r="AC155" s="57"/>
    </row>
    <row r="156" spans="1:29" ht="36" customHeight="1" x14ac:dyDescent="0.3">
      <c r="A156" s="47" t="s">
        <v>1</v>
      </c>
      <c r="B156" s="65">
        <f t="shared" si="27"/>
        <v>151</v>
      </c>
      <c r="C156" s="76" t="s">
        <v>234</v>
      </c>
      <c r="D156" s="77" t="s">
        <v>252</v>
      </c>
      <c r="E156" s="77" t="s">
        <v>41</v>
      </c>
      <c r="F156" s="59" t="s">
        <v>253</v>
      </c>
      <c r="G156" s="118" t="s">
        <v>494</v>
      </c>
      <c r="H156" s="86" t="s">
        <v>480</v>
      </c>
      <c r="I156" s="123">
        <f t="shared" si="19"/>
        <v>45068</v>
      </c>
      <c r="J156" s="124">
        <v>45068</v>
      </c>
      <c r="K156" s="125">
        <v>0</v>
      </c>
      <c r="L156" s="126">
        <f t="shared" si="26"/>
        <v>45068</v>
      </c>
      <c r="M156" s="126">
        <v>45068</v>
      </c>
      <c r="N156" s="127">
        <v>0</v>
      </c>
      <c r="O156" s="128">
        <f t="shared" si="25"/>
        <v>0</v>
      </c>
      <c r="P156" s="129">
        <f t="shared" si="20"/>
        <v>0</v>
      </c>
      <c r="Q156" s="130">
        <f t="shared" si="21"/>
        <v>0</v>
      </c>
      <c r="R156" s="72">
        <v>93</v>
      </c>
      <c r="S156" s="1" t="s">
        <v>457</v>
      </c>
      <c r="T156" s="4" t="s">
        <v>468</v>
      </c>
      <c r="U156" s="32">
        <v>93</v>
      </c>
      <c r="V156" s="28" t="s">
        <v>457</v>
      </c>
      <c r="W156" s="28" t="s">
        <v>467</v>
      </c>
      <c r="X156" s="28"/>
      <c r="Y156" s="28"/>
      <c r="Z156" s="131"/>
      <c r="AA156" s="66" t="s">
        <v>434</v>
      </c>
      <c r="AB156" s="61"/>
      <c r="AC156" s="57"/>
    </row>
    <row r="157" spans="1:29" ht="36" customHeight="1" x14ac:dyDescent="0.3">
      <c r="A157" s="47" t="s">
        <v>1</v>
      </c>
      <c r="B157" s="65">
        <f t="shared" si="27"/>
        <v>152</v>
      </c>
      <c r="C157" s="76" t="s">
        <v>234</v>
      </c>
      <c r="D157" s="77" t="s">
        <v>254</v>
      </c>
      <c r="E157" s="77" t="s">
        <v>41</v>
      </c>
      <c r="F157" s="59" t="s">
        <v>255</v>
      </c>
      <c r="G157" s="118" t="s">
        <v>495</v>
      </c>
      <c r="H157" s="86" t="s">
        <v>480</v>
      </c>
      <c r="I157" s="123">
        <f t="shared" si="19"/>
        <v>38300</v>
      </c>
      <c r="J157" s="124">
        <v>38300</v>
      </c>
      <c r="K157" s="125">
        <v>0</v>
      </c>
      <c r="L157" s="126">
        <f t="shared" ref="L157:L185" si="28">SUM(M157:N157)</f>
        <v>49050</v>
      </c>
      <c r="M157" s="126">
        <v>38300</v>
      </c>
      <c r="N157" s="127">
        <v>10750</v>
      </c>
      <c r="O157" s="128">
        <f t="shared" si="24"/>
        <v>0</v>
      </c>
      <c r="P157" s="129">
        <f t="shared" si="20"/>
        <v>0</v>
      </c>
      <c r="Q157" s="130">
        <v>0</v>
      </c>
      <c r="R157" s="72">
        <v>85</v>
      </c>
      <c r="S157" s="1" t="s">
        <v>502</v>
      </c>
      <c r="T157" s="4" t="s">
        <v>468</v>
      </c>
      <c r="U157" s="32">
        <v>85</v>
      </c>
      <c r="V157" s="28" t="s">
        <v>566</v>
      </c>
      <c r="W157" s="28" t="s">
        <v>467</v>
      </c>
      <c r="X157" s="28"/>
      <c r="Y157" s="28"/>
      <c r="Z157" s="131"/>
      <c r="AA157" s="66" t="s">
        <v>443</v>
      </c>
      <c r="AB157" s="61"/>
      <c r="AC157" s="57"/>
    </row>
    <row r="158" spans="1:29" ht="36" customHeight="1" x14ac:dyDescent="0.3">
      <c r="A158" s="47" t="s">
        <v>1</v>
      </c>
      <c r="B158" s="65">
        <f t="shared" si="27"/>
        <v>153</v>
      </c>
      <c r="C158" s="76" t="s">
        <v>234</v>
      </c>
      <c r="D158" s="77" t="s">
        <v>256</v>
      </c>
      <c r="E158" s="77" t="s">
        <v>41</v>
      </c>
      <c r="F158" s="59" t="s">
        <v>257</v>
      </c>
      <c r="G158" s="118" t="s">
        <v>496</v>
      </c>
      <c r="H158" s="86" t="s">
        <v>480</v>
      </c>
      <c r="I158" s="123">
        <f t="shared" si="19"/>
        <v>219002</v>
      </c>
      <c r="J158" s="124">
        <v>219002</v>
      </c>
      <c r="K158" s="125">
        <v>0</v>
      </c>
      <c r="L158" s="126">
        <f t="shared" si="28"/>
        <v>216691</v>
      </c>
      <c r="M158" s="126">
        <v>216691</v>
      </c>
      <c r="N158" s="127">
        <v>0</v>
      </c>
      <c r="O158" s="128">
        <f t="shared" si="24"/>
        <v>2311</v>
      </c>
      <c r="P158" s="129">
        <f t="shared" si="20"/>
        <v>2311</v>
      </c>
      <c r="Q158" s="130">
        <f t="shared" si="21"/>
        <v>0</v>
      </c>
      <c r="R158" s="72">
        <v>91</v>
      </c>
      <c r="S158" s="1" t="s">
        <v>457</v>
      </c>
      <c r="T158" s="4" t="s">
        <v>468</v>
      </c>
      <c r="U158" s="32">
        <v>91</v>
      </c>
      <c r="V158" s="28" t="s">
        <v>457</v>
      </c>
      <c r="W158" s="28" t="s">
        <v>467</v>
      </c>
      <c r="X158" s="28"/>
      <c r="Y158" s="28"/>
      <c r="Z158" s="131"/>
      <c r="AA158" s="66" t="s">
        <v>454</v>
      </c>
      <c r="AB158" s="61"/>
      <c r="AC158" s="104"/>
    </row>
    <row r="159" spans="1:29" ht="36" customHeight="1" x14ac:dyDescent="0.3">
      <c r="A159" s="47" t="s">
        <v>1</v>
      </c>
      <c r="B159" s="65">
        <f t="shared" si="27"/>
        <v>154</v>
      </c>
      <c r="C159" s="76" t="s">
        <v>234</v>
      </c>
      <c r="D159" s="77" t="s">
        <v>258</v>
      </c>
      <c r="E159" s="77" t="s">
        <v>41</v>
      </c>
      <c r="F159" s="59" t="s">
        <v>259</v>
      </c>
      <c r="G159" s="118" t="s">
        <v>497</v>
      </c>
      <c r="H159" s="86" t="s">
        <v>480</v>
      </c>
      <c r="I159" s="123">
        <f t="shared" si="19"/>
        <v>323870</v>
      </c>
      <c r="J159" s="124">
        <v>323870</v>
      </c>
      <c r="K159" s="125">
        <v>0</v>
      </c>
      <c r="L159" s="126">
        <f t="shared" si="28"/>
        <v>317603</v>
      </c>
      <c r="M159" s="126">
        <v>317603</v>
      </c>
      <c r="N159" s="127">
        <v>0</v>
      </c>
      <c r="O159" s="128">
        <f t="shared" si="24"/>
        <v>6267</v>
      </c>
      <c r="P159" s="129">
        <f t="shared" si="20"/>
        <v>6267</v>
      </c>
      <c r="Q159" s="130">
        <f t="shared" si="21"/>
        <v>0</v>
      </c>
      <c r="R159" s="72">
        <v>95</v>
      </c>
      <c r="S159" s="1" t="s">
        <v>457</v>
      </c>
      <c r="T159" s="4" t="s">
        <v>468</v>
      </c>
      <c r="U159" s="32">
        <v>95</v>
      </c>
      <c r="V159" s="28" t="s">
        <v>457</v>
      </c>
      <c r="W159" s="28" t="s">
        <v>467</v>
      </c>
      <c r="X159" s="28"/>
      <c r="Y159" s="28"/>
      <c r="Z159" s="131"/>
      <c r="AA159" s="66" t="s">
        <v>454</v>
      </c>
      <c r="AB159" s="61"/>
      <c r="AC159" s="104"/>
    </row>
    <row r="160" spans="1:29" ht="36" customHeight="1" x14ac:dyDescent="0.3">
      <c r="A160" s="47" t="s">
        <v>1</v>
      </c>
      <c r="B160" s="65">
        <f t="shared" si="27"/>
        <v>155</v>
      </c>
      <c r="C160" s="76" t="s">
        <v>234</v>
      </c>
      <c r="D160" s="77" t="s">
        <v>260</v>
      </c>
      <c r="E160" s="77" t="s">
        <v>41</v>
      </c>
      <c r="F160" s="59" t="s">
        <v>261</v>
      </c>
      <c r="G160" s="118" t="s">
        <v>470</v>
      </c>
      <c r="H160" s="86" t="s">
        <v>480</v>
      </c>
      <c r="I160" s="123">
        <f t="shared" si="19"/>
        <v>8790</v>
      </c>
      <c r="J160" s="124">
        <v>8790</v>
      </c>
      <c r="K160" s="125">
        <v>0</v>
      </c>
      <c r="L160" s="126">
        <f t="shared" si="28"/>
        <v>0</v>
      </c>
      <c r="M160" s="126">
        <v>0</v>
      </c>
      <c r="N160" s="127">
        <v>0</v>
      </c>
      <c r="O160" s="128">
        <f t="shared" si="24"/>
        <v>8790</v>
      </c>
      <c r="P160" s="129">
        <f t="shared" si="20"/>
        <v>8790</v>
      </c>
      <c r="Q160" s="130">
        <f t="shared" si="21"/>
        <v>0</v>
      </c>
      <c r="R160" s="72" t="s">
        <v>504</v>
      </c>
      <c r="S160" s="1" t="s">
        <v>504</v>
      </c>
      <c r="T160" s="4" t="s">
        <v>468</v>
      </c>
      <c r="U160" s="32" t="s">
        <v>562</v>
      </c>
      <c r="V160" s="28" t="s">
        <v>562</v>
      </c>
      <c r="W160" s="28" t="s">
        <v>467</v>
      </c>
      <c r="X160" s="28"/>
      <c r="Y160" s="28"/>
      <c r="Z160" s="87" t="s">
        <v>503</v>
      </c>
      <c r="AA160" s="66" t="s">
        <v>435</v>
      </c>
      <c r="AB160" s="61"/>
      <c r="AC160" s="57"/>
    </row>
    <row r="161" spans="1:29" ht="36" customHeight="1" x14ac:dyDescent="0.3">
      <c r="A161" s="47" t="s">
        <v>1</v>
      </c>
      <c r="B161" s="65">
        <f t="shared" si="27"/>
        <v>156</v>
      </c>
      <c r="C161" s="76" t="s">
        <v>234</v>
      </c>
      <c r="D161" s="77" t="s">
        <v>262</v>
      </c>
      <c r="E161" s="77" t="s">
        <v>41</v>
      </c>
      <c r="F161" s="59" t="s">
        <v>263</v>
      </c>
      <c r="G161" s="118" t="s">
        <v>484</v>
      </c>
      <c r="H161" s="86" t="s">
        <v>480</v>
      </c>
      <c r="I161" s="123">
        <f t="shared" si="19"/>
        <v>175896</v>
      </c>
      <c r="J161" s="124">
        <v>175896</v>
      </c>
      <c r="K161" s="125">
        <v>0</v>
      </c>
      <c r="L161" s="126">
        <f t="shared" si="28"/>
        <v>166387</v>
      </c>
      <c r="M161" s="126">
        <v>166387</v>
      </c>
      <c r="N161" s="127">
        <v>0</v>
      </c>
      <c r="O161" s="128">
        <f t="shared" si="24"/>
        <v>9509</v>
      </c>
      <c r="P161" s="129">
        <f t="shared" si="20"/>
        <v>9509</v>
      </c>
      <c r="Q161" s="130">
        <f t="shared" si="21"/>
        <v>0</v>
      </c>
      <c r="R161" s="72">
        <v>84</v>
      </c>
      <c r="S161" s="1" t="s">
        <v>478</v>
      </c>
      <c r="T161" s="4" t="s">
        <v>468</v>
      </c>
      <c r="U161" s="32">
        <v>84</v>
      </c>
      <c r="V161" s="28" t="s">
        <v>517</v>
      </c>
      <c r="W161" s="28" t="s">
        <v>467</v>
      </c>
      <c r="X161" s="28"/>
      <c r="Y161" s="28"/>
      <c r="Z161" s="131"/>
      <c r="AA161" s="66" t="s">
        <v>435</v>
      </c>
      <c r="AB161" s="61"/>
      <c r="AC161" s="57"/>
    </row>
    <row r="162" spans="1:29" ht="36" customHeight="1" x14ac:dyDescent="0.3">
      <c r="A162" s="47" t="s">
        <v>1</v>
      </c>
      <c r="B162" s="65">
        <f t="shared" si="27"/>
        <v>157</v>
      </c>
      <c r="C162" s="76" t="s">
        <v>234</v>
      </c>
      <c r="D162" s="77" t="s">
        <v>408</v>
      </c>
      <c r="E162" s="77" t="s">
        <v>41</v>
      </c>
      <c r="F162" s="59" t="s">
        <v>264</v>
      </c>
      <c r="G162" s="118" t="s">
        <v>485</v>
      </c>
      <c r="H162" s="86" t="s">
        <v>480</v>
      </c>
      <c r="I162" s="123">
        <f t="shared" si="19"/>
        <v>49894</v>
      </c>
      <c r="J162" s="124">
        <v>49894</v>
      </c>
      <c r="K162" s="125">
        <v>0</v>
      </c>
      <c r="L162" s="126">
        <f t="shared" si="28"/>
        <v>46599</v>
      </c>
      <c r="M162" s="126">
        <v>46599</v>
      </c>
      <c r="N162" s="127">
        <v>0</v>
      </c>
      <c r="O162" s="128">
        <f t="shared" si="24"/>
        <v>3295</v>
      </c>
      <c r="P162" s="129">
        <f t="shared" si="20"/>
        <v>3295</v>
      </c>
      <c r="Q162" s="130">
        <f t="shared" si="21"/>
        <v>0</v>
      </c>
      <c r="R162" s="72">
        <v>89</v>
      </c>
      <c r="S162" s="1" t="s">
        <v>478</v>
      </c>
      <c r="T162" s="4" t="s">
        <v>468</v>
      </c>
      <c r="U162" s="32">
        <v>89</v>
      </c>
      <c r="V162" s="28" t="s">
        <v>517</v>
      </c>
      <c r="W162" s="28" t="s">
        <v>467</v>
      </c>
      <c r="X162" s="28"/>
      <c r="Y162" s="28"/>
      <c r="Z162" s="131"/>
      <c r="AA162" s="66" t="s">
        <v>435</v>
      </c>
      <c r="AB162" s="61"/>
      <c r="AC162" s="57"/>
    </row>
    <row r="163" spans="1:29" ht="36" customHeight="1" x14ac:dyDescent="0.3">
      <c r="A163" s="47" t="s">
        <v>1</v>
      </c>
      <c r="B163" s="65">
        <f t="shared" si="27"/>
        <v>158</v>
      </c>
      <c r="C163" s="76" t="s">
        <v>234</v>
      </c>
      <c r="D163" s="77" t="s">
        <v>409</v>
      </c>
      <c r="E163" s="77" t="s">
        <v>41</v>
      </c>
      <c r="F163" s="59" t="s">
        <v>265</v>
      </c>
      <c r="G163" s="118" t="s">
        <v>498</v>
      </c>
      <c r="H163" s="86" t="s">
        <v>480</v>
      </c>
      <c r="I163" s="123">
        <f t="shared" si="19"/>
        <v>92683</v>
      </c>
      <c r="J163" s="124">
        <v>92683</v>
      </c>
      <c r="K163" s="125">
        <v>0</v>
      </c>
      <c r="L163" s="126">
        <f t="shared" si="28"/>
        <v>91602</v>
      </c>
      <c r="M163" s="126">
        <v>91602</v>
      </c>
      <c r="N163" s="127">
        <v>0</v>
      </c>
      <c r="O163" s="128">
        <f t="shared" si="24"/>
        <v>1081</v>
      </c>
      <c r="P163" s="129">
        <f t="shared" si="20"/>
        <v>1081</v>
      </c>
      <c r="Q163" s="130">
        <f t="shared" si="21"/>
        <v>0</v>
      </c>
      <c r="R163" s="72">
        <v>95</v>
      </c>
      <c r="S163" s="1" t="s">
        <v>457</v>
      </c>
      <c r="T163" s="4" t="s">
        <v>468</v>
      </c>
      <c r="U163" s="32">
        <v>95</v>
      </c>
      <c r="V163" s="28" t="s">
        <v>457</v>
      </c>
      <c r="W163" s="28" t="s">
        <v>467</v>
      </c>
      <c r="X163" s="28"/>
      <c r="Y163" s="28"/>
      <c r="Z163" s="131"/>
      <c r="AA163" s="66" t="s">
        <v>435</v>
      </c>
      <c r="AB163" s="61"/>
      <c r="AC163" s="57"/>
    </row>
    <row r="164" spans="1:29" ht="36" customHeight="1" x14ac:dyDescent="0.3">
      <c r="A164" s="47" t="s">
        <v>1</v>
      </c>
      <c r="B164" s="65">
        <f t="shared" si="27"/>
        <v>159</v>
      </c>
      <c r="C164" s="76" t="s">
        <v>234</v>
      </c>
      <c r="D164" s="77" t="s">
        <v>266</v>
      </c>
      <c r="E164" s="77" t="s">
        <v>41</v>
      </c>
      <c r="F164" s="59" t="s">
        <v>267</v>
      </c>
      <c r="G164" s="118" t="s">
        <v>486</v>
      </c>
      <c r="H164" s="86" t="s">
        <v>480</v>
      </c>
      <c r="I164" s="123">
        <f t="shared" si="19"/>
        <v>92854</v>
      </c>
      <c r="J164" s="124">
        <v>92854</v>
      </c>
      <c r="K164" s="125">
        <v>0</v>
      </c>
      <c r="L164" s="126">
        <f t="shared" si="28"/>
        <v>91058</v>
      </c>
      <c r="M164" s="126">
        <v>91058</v>
      </c>
      <c r="N164" s="127">
        <v>0</v>
      </c>
      <c r="O164" s="128">
        <f t="shared" si="24"/>
        <v>1796</v>
      </c>
      <c r="P164" s="129">
        <f t="shared" si="20"/>
        <v>1796</v>
      </c>
      <c r="Q164" s="130">
        <f t="shared" si="21"/>
        <v>0</v>
      </c>
      <c r="R164" s="72">
        <v>95</v>
      </c>
      <c r="S164" s="1" t="s">
        <v>457</v>
      </c>
      <c r="T164" s="4" t="s">
        <v>468</v>
      </c>
      <c r="U164" s="32">
        <v>95</v>
      </c>
      <c r="V164" s="28" t="s">
        <v>457</v>
      </c>
      <c r="W164" s="28" t="s">
        <v>467</v>
      </c>
      <c r="X164" s="28"/>
      <c r="Y164" s="28"/>
      <c r="Z164" s="131"/>
      <c r="AA164" s="66" t="s">
        <v>435</v>
      </c>
      <c r="AB164" s="61"/>
      <c r="AC164" s="57"/>
    </row>
    <row r="165" spans="1:29" ht="36" customHeight="1" x14ac:dyDescent="0.3">
      <c r="A165" s="47" t="s">
        <v>1</v>
      </c>
      <c r="B165" s="65">
        <f t="shared" si="27"/>
        <v>160</v>
      </c>
      <c r="C165" s="76" t="s">
        <v>234</v>
      </c>
      <c r="D165" s="77" t="s">
        <v>268</v>
      </c>
      <c r="E165" s="77" t="s">
        <v>41</v>
      </c>
      <c r="F165" s="59" t="s">
        <v>269</v>
      </c>
      <c r="G165" s="118" t="s">
        <v>499</v>
      </c>
      <c r="H165" s="86" t="s">
        <v>480</v>
      </c>
      <c r="I165" s="123">
        <f t="shared" si="19"/>
        <v>54200</v>
      </c>
      <c r="J165" s="124">
        <v>54200</v>
      </c>
      <c r="K165" s="125">
        <v>0</v>
      </c>
      <c r="L165" s="126">
        <f t="shared" si="28"/>
        <v>45223</v>
      </c>
      <c r="M165" s="126">
        <v>45223</v>
      </c>
      <c r="N165" s="127">
        <v>0</v>
      </c>
      <c r="O165" s="128">
        <f t="shared" si="24"/>
        <v>8977</v>
      </c>
      <c r="P165" s="129">
        <f t="shared" si="20"/>
        <v>8977</v>
      </c>
      <c r="Q165" s="130">
        <f t="shared" si="21"/>
        <v>0</v>
      </c>
      <c r="R165" s="72">
        <v>91</v>
      </c>
      <c r="S165" s="1" t="s">
        <v>457</v>
      </c>
      <c r="T165" s="4" t="s">
        <v>468</v>
      </c>
      <c r="U165" s="32">
        <v>91</v>
      </c>
      <c r="V165" s="28" t="s">
        <v>457</v>
      </c>
      <c r="W165" s="28" t="s">
        <v>467</v>
      </c>
      <c r="X165" s="28"/>
      <c r="Y165" s="28"/>
      <c r="Z165" s="131"/>
      <c r="AA165" s="66" t="s">
        <v>435</v>
      </c>
      <c r="AB165" s="61"/>
      <c r="AC165" s="57"/>
    </row>
    <row r="166" spans="1:29" ht="36" customHeight="1" x14ac:dyDescent="0.3">
      <c r="A166" s="47" t="s">
        <v>1</v>
      </c>
      <c r="B166" s="65">
        <f t="shared" si="27"/>
        <v>161</v>
      </c>
      <c r="C166" s="76" t="s">
        <v>234</v>
      </c>
      <c r="D166" s="77" t="s">
        <v>270</v>
      </c>
      <c r="E166" s="77" t="s">
        <v>41</v>
      </c>
      <c r="F166" s="59" t="s">
        <v>271</v>
      </c>
      <c r="G166" s="118" t="s">
        <v>500</v>
      </c>
      <c r="H166" s="86" t="s">
        <v>480</v>
      </c>
      <c r="I166" s="123">
        <f t="shared" si="19"/>
        <v>38000</v>
      </c>
      <c r="J166" s="124">
        <v>38000</v>
      </c>
      <c r="K166" s="125">
        <v>0</v>
      </c>
      <c r="L166" s="126">
        <f t="shared" si="28"/>
        <v>37898</v>
      </c>
      <c r="M166" s="126">
        <v>37898</v>
      </c>
      <c r="N166" s="127">
        <v>0</v>
      </c>
      <c r="O166" s="128">
        <f t="shared" si="24"/>
        <v>102</v>
      </c>
      <c r="P166" s="129">
        <f t="shared" si="20"/>
        <v>102</v>
      </c>
      <c r="Q166" s="130">
        <f t="shared" si="21"/>
        <v>0</v>
      </c>
      <c r="R166" s="72">
        <v>93</v>
      </c>
      <c r="S166" s="1" t="s">
        <v>457</v>
      </c>
      <c r="T166" s="4" t="s">
        <v>468</v>
      </c>
      <c r="U166" s="32">
        <v>93</v>
      </c>
      <c r="V166" s="28" t="s">
        <v>457</v>
      </c>
      <c r="W166" s="28" t="s">
        <v>467</v>
      </c>
      <c r="X166" s="28"/>
      <c r="Y166" s="28"/>
      <c r="Z166" s="131"/>
      <c r="AA166" s="66" t="s">
        <v>435</v>
      </c>
      <c r="AB166" s="61"/>
      <c r="AC166" s="57"/>
    </row>
    <row r="167" spans="1:29" ht="36" customHeight="1" x14ac:dyDescent="0.3">
      <c r="A167" s="47" t="s">
        <v>1</v>
      </c>
      <c r="B167" s="65">
        <f t="shared" si="27"/>
        <v>162</v>
      </c>
      <c r="C167" s="76" t="s">
        <v>234</v>
      </c>
      <c r="D167" s="77" t="s">
        <v>410</v>
      </c>
      <c r="E167" s="77" t="s">
        <v>41</v>
      </c>
      <c r="F167" s="59" t="s">
        <v>272</v>
      </c>
      <c r="G167" s="118" t="s">
        <v>487</v>
      </c>
      <c r="H167" s="86" t="s">
        <v>480</v>
      </c>
      <c r="I167" s="123">
        <f t="shared" si="19"/>
        <v>114264</v>
      </c>
      <c r="J167" s="124">
        <v>114264</v>
      </c>
      <c r="K167" s="125">
        <v>0</v>
      </c>
      <c r="L167" s="126">
        <f t="shared" si="28"/>
        <v>113148</v>
      </c>
      <c r="M167" s="126">
        <v>113148</v>
      </c>
      <c r="N167" s="127">
        <v>0</v>
      </c>
      <c r="O167" s="128">
        <f t="shared" si="24"/>
        <v>1116</v>
      </c>
      <c r="P167" s="129">
        <f t="shared" si="20"/>
        <v>1116</v>
      </c>
      <c r="Q167" s="130">
        <f t="shared" si="21"/>
        <v>0</v>
      </c>
      <c r="R167" s="72">
        <v>93</v>
      </c>
      <c r="S167" s="1" t="s">
        <v>457</v>
      </c>
      <c r="T167" s="4" t="s">
        <v>468</v>
      </c>
      <c r="U167" s="32">
        <v>93</v>
      </c>
      <c r="V167" s="28" t="s">
        <v>457</v>
      </c>
      <c r="W167" s="28" t="s">
        <v>467</v>
      </c>
      <c r="X167" s="28"/>
      <c r="Y167" s="28"/>
      <c r="Z167" s="131"/>
      <c r="AA167" s="66" t="s">
        <v>435</v>
      </c>
      <c r="AB167" s="61"/>
      <c r="AC167" s="57"/>
    </row>
    <row r="168" spans="1:29" ht="36" customHeight="1" x14ac:dyDescent="0.3">
      <c r="A168" s="47" t="s">
        <v>1</v>
      </c>
      <c r="B168" s="65">
        <f t="shared" si="27"/>
        <v>163</v>
      </c>
      <c r="C168" s="76" t="s">
        <v>234</v>
      </c>
      <c r="D168" s="77" t="s">
        <v>411</v>
      </c>
      <c r="E168" s="77" t="s">
        <v>41</v>
      </c>
      <c r="F168" s="59" t="s">
        <v>273</v>
      </c>
      <c r="G168" s="118" t="s">
        <v>488</v>
      </c>
      <c r="H168" s="86" t="s">
        <v>480</v>
      </c>
      <c r="I168" s="123">
        <f t="shared" si="19"/>
        <v>90000</v>
      </c>
      <c r="J168" s="124">
        <v>90000</v>
      </c>
      <c r="K168" s="125">
        <v>0</v>
      </c>
      <c r="L168" s="126">
        <f t="shared" si="28"/>
        <v>94117</v>
      </c>
      <c r="M168" s="126">
        <v>90000</v>
      </c>
      <c r="N168" s="127">
        <v>4117</v>
      </c>
      <c r="O168" s="128">
        <f t="shared" si="24"/>
        <v>0</v>
      </c>
      <c r="P168" s="129">
        <f t="shared" si="20"/>
        <v>0</v>
      </c>
      <c r="Q168" s="130">
        <v>0</v>
      </c>
      <c r="R168" s="72">
        <v>62</v>
      </c>
      <c r="S168" s="1" t="s">
        <v>502</v>
      </c>
      <c r="T168" s="4" t="s">
        <v>468</v>
      </c>
      <c r="U168" s="32">
        <v>62</v>
      </c>
      <c r="V168" s="28" t="s">
        <v>566</v>
      </c>
      <c r="W168" s="28" t="s">
        <v>467</v>
      </c>
      <c r="X168" s="28"/>
      <c r="Y168" s="28"/>
      <c r="Z168" s="131"/>
      <c r="AA168" s="66" t="s">
        <v>435</v>
      </c>
      <c r="AB168" s="61"/>
      <c r="AC168" s="57"/>
    </row>
    <row r="169" spans="1:29" ht="36" customHeight="1" x14ac:dyDescent="0.3">
      <c r="A169" s="47" t="s">
        <v>1</v>
      </c>
      <c r="B169" s="65">
        <f t="shared" si="27"/>
        <v>164</v>
      </c>
      <c r="C169" s="76" t="s">
        <v>234</v>
      </c>
      <c r="D169" s="77" t="s">
        <v>412</v>
      </c>
      <c r="E169" s="77" t="s">
        <v>41</v>
      </c>
      <c r="F169" s="59" t="s">
        <v>274</v>
      </c>
      <c r="G169" s="118" t="s">
        <v>489</v>
      </c>
      <c r="H169" s="86" t="s">
        <v>480</v>
      </c>
      <c r="I169" s="123">
        <f t="shared" si="19"/>
        <v>77000</v>
      </c>
      <c r="J169" s="124">
        <v>77000</v>
      </c>
      <c r="K169" s="125">
        <v>0</v>
      </c>
      <c r="L169" s="126">
        <f t="shared" si="28"/>
        <v>71867</v>
      </c>
      <c r="M169" s="126">
        <v>71867</v>
      </c>
      <c r="N169" s="127">
        <v>0</v>
      </c>
      <c r="O169" s="128">
        <f t="shared" si="24"/>
        <v>5133</v>
      </c>
      <c r="P169" s="129">
        <f t="shared" si="20"/>
        <v>5133</v>
      </c>
      <c r="Q169" s="130">
        <f t="shared" si="21"/>
        <v>0</v>
      </c>
      <c r="R169" s="72">
        <v>90</v>
      </c>
      <c r="S169" s="1" t="s">
        <v>457</v>
      </c>
      <c r="T169" s="4" t="s">
        <v>468</v>
      </c>
      <c r="U169" s="32">
        <v>90</v>
      </c>
      <c r="V169" s="28" t="s">
        <v>457</v>
      </c>
      <c r="W169" s="28" t="s">
        <v>467</v>
      </c>
      <c r="X169" s="28"/>
      <c r="Y169" s="28"/>
      <c r="Z169" s="131"/>
      <c r="AA169" s="66" t="s">
        <v>435</v>
      </c>
      <c r="AB169" s="61"/>
      <c r="AC169" s="57"/>
    </row>
    <row r="170" spans="1:29" ht="36" customHeight="1" x14ac:dyDescent="0.3">
      <c r="A170" s="47" t="s">
        <v>1</v>
      </c>
      <c r="B170" s="65">
        <f t="shared" si="27"/>
        <v>165</v>
      </c>
      <c r="C170" s="76" t="s">
        <v>234</v>
      </c>
      <c r="D170" s="77" t="s">
        <v>275</v>
      </c>
      <c r="E170" s="77" t="s">
        <v>41</v>
      </c>
      <c r="F170" s="59" t="s">
        <v>276</v>
      </c>
      <c r="G170" s="118" t="s">
        <v>501</v>
      </c>
      <c r="H170" s="86" t="s">
        <v>480</v>
      </c>
      <c r="I170" s="123">
        <f t="shared" si="19"/>
        <v>145000</v>
      </c>
      <c r="J170" s="124">
        <v>145000</v>
      </c>
      <c r="K170" s="125">
        <v>0</v>
      </c>
      <c r="L170" s="126">
        <f t="shared" si="28"/>
        <v>145000</v>
      </c>
      <c r="M170" s="126">
        <v>145000</v>
      </c>
      <c r="N170" s="127">
        <v>0</v>
      </c>
      <c r="O170" s="128">
        <f t="shared" si="24"/>
        <v>0</v>
      </c>
      <c r="P170" s="129">
        <f t="shared" si="20"/>
        <v>0</v>
      </c>
      <c r="Q170" s="130">
        <f t="shared" si="21"/>
        <v>0</v>
      </c>
      <c r="R170" s="72">
        <v>75</v>
      </c>
      <c r="S170" s="1" t="s">
        <v>502</v>
      </c>
      <c r="T170" s="4" t="s">
        <v>468</v>
      </c>
      <c r="U170" s="32">
        <v>75</v>
      </c>
      <c r="V170" s="28" t="s">
        <v>566</v>
      </c>
      <c r="W170" s="28" t="s">
        <v>467</v>
      </c>
      <c r="X170" s="28"/>
      <c r="Y170" s="28"/>
      <c r="Z170" s="131"/>
      <c r="AA170" s="66" t="s">
        <v>435</v>
      </c>
      <c r="AB170" s="61"/>
      <c r="AC170" s="57"/>
    </row>
    <row r="171" spans="1:29" ht="36" customHeight="1" x14ac:dyDescent="0.3">
      <c r="A171" s="47" t="s">
        <v>1</v>
      </c>
      <c r="B171" s="65">
        <f t="shared" si="27"/>
        <v>166</v>
      </c>
      <c r="C171" s="76" t="s">
        <v>234</v>
      </c>
      <c r="D171" s="77" t="s">
        <v>277</v>
      </c>
      <c r="E171" s="77" t="s">
        <v>37</v>
      </c>
      <c r="F171" s="59" t="s">
        <v>278</v>
      </c>
      <c r="G171" s="118" t="s">
        <v>470</v>
      </c>
      <c r="H171" s="86" t="s">
        <v>480</v>
      </c>
      <c r="I171" s="123">
        <f t="shared" si="19"/>
        <v>18646</v>
      </c>
      <c r="J171" s="124">
        <v>18646</v>
      </c>
      <c r="K171" s="125">
        <v>0</v>
      </c>
      <c r="L171" s="126">
        <f t="shared" si="28"/>
        <v>18646</v>
      </c>
      <c r="M171" s="126">
        <v>18646</v>
      </c>
      <c r="N171" s="127">
        <v>0</v>
      </c>
      <c r="O171" s="128">
        <f t="shared" si="24"/>
        <v>0</v>
      </c>
      <c r="P171" s="129">
        <f t="shared" si="20"/>
        <v>0</v>
      </c>
      <c r="Q171" s="130">
        <f t="shared" si="21"/>
        <v>0</v>
      </c>
      <c r="R171" s="72">
        <v>96</v>
      </c>
      <c r="S171" s="1" t="s">
        <v>457</v>
      </c>
      <c r="T171" s="4" t="s">
        <v>468</v>
      </c>
      <c r="U171" s="32">
        <v>96</v>
      </c>
      <c r="V171" s="28" t="s">
        <v>457</v>
      </c>
      <c r="W171" s="28" t="s">
        <v>467</v>
      </c>
      <c r="X171" s="28"/>
      <c r="Y171" s="28"/>
      <c r="Z171" s="131"/>
      <c r="AA171" s="66" t="s">
        <v>443</v>
      </c>
      <c r="AB171" s="61"/>
      <c r="AC171" s="57"/>
    </row>
    <row r="172" spans="1:29" ht="36" customHeight="1" x14ac:dyDescent="0.3">
      <c r="A172" s="47" t="s">
        <v>1</v>
      </c>
      <c r="B172" s="65">
        <f t="shared" si="27"/>
        <v>167</v>
      </c>
      <c r="C172" s="76" t="s">
        <v>234</v>
      </c>
      <c r="D172" s="77" t="s">
        <v>279</v>
      </c>
      <c r="E172" s="77" t="s">
        <v>37</v>
      </c>
      <c r="F172" s="59" t="s">
        <v>280</v>
      </c>
      <c r="G172" s="118" t="s">
        <v>470</v>
      </c>
      <c r="H172" s="86" t="s">
        <v>480</v>
      </c>
      <c r="I172" s="123">
        <f t="shared" si="19"/>
        <v>16634</v>
      </c>
      <c r="J172" s="124">
        <v>16634</v>
      </c>
      <c r="K172" s="125">
        <v>0</v>
      </c>
      <c r="L172" s="126">
        <f t="shared" si="28"/>
        <v>16634</v>
      </c>
      <c r="M172" s="126">
        <v>16634</v>
      </c>
      <c r="N172" s="127">
        <v>0</v>
      </c>
      <c r="O172" s="128">
        <f t="shared" si="24"/>
        <v>0</v>
      </c>
      <c r="P172" s="129">
        <f t="shared" si="20"/>
        <v>0</v>
      </c>
      <c r="Q172" s="130">
        <f t="shared" si="21"/>
        <v>0</v>
      </c>
      <c r="R172" s="72">
        <v>96</v>
      </c>
      <c r="S172" s="1" t="s">
        <v>457</v>
      </c>
      <c r="T172" s="4" t="s">
        <v>468</v>
      </c>
      <c r="U172" s="32">
        <v>96</v>
      </c>
      <c r="V172" s="28" t="s">
        <v>457</v>
      </c>
      <c r="W172" s="28" t="s">
        <v>467</v>
      </c>
      <c r="X172" s="28"/>
      <c r="Y172" s="28"/>
      <c r="Z172" s="131"/>
      <c r="AA172" s="66" t="s">
        <v>443</v>
      </c>
      <c r="AB172" s="61"/>
      <c r="AC172" s="57"/>
    </row>
    <row r="173" spans="1:29" ht="36" customHeight="1" x14ac:dyDescent="0.3">
      <c r="A173" s="47" t="s">
        <v>1</v>
      </c>
      <c r="B173" s="65">
        <f t="shared" si="27"/>
        <v>168</v>
      </c>
      <c r="C173" s="76" t="s">
        <v>234</v>
      </c>
      <c r="D173" s="77" t="s">
        <v>281</v>
      </c>
      <c r="E173" s="77" t="s">
        <v>41</v>
      </c>
      <c r="F173" s="59" t="s">
        <v>282</v>
      </c>
      <c r="G173" s="118" t="s">
        <v>470</v>
      </c>
      <c r="H173" s="86" t="s">
        <v>480</v>
      </c>
      <c r="I173" s="123">
        <f t="shared" si="19"/>
        <v>17120</v>
      </c>
      <c r="J173" s="124">
        <v>17120</v>
      </c>
      <c r="K173" s="125">
        <v>0</v>
      </c>
      <c r="L173" s="126">
        <f t="shared" si="28"/>
        <v>0</v>
      </c>
      <c r="M173" s="126">
        <v>0</v>
      </c>
      <c r="N173" s="127">
        <v>0</v>
      </c>
      <c r="O173" s="128">
        <f t="shared" si="24"/>
        <v>17120</v>
      </c>
      <c r="P173" s="129">
        <f t="shared" si="20"/>
        <v>17120</v>
      </c>
      <c r="Q173" s="130">
        <f t="shared" si="21"/>
        <v>0</v>
      </c>
      <c r="R173" s="72" t="s">
        <v>504</v>
      </c>
      <c r="S173" s="1" t="s">
        <v>504</v>
      </c>
      <c r="T173" s="4" t="s">
        <v>468</v>
      </c>
      <c r="U173" s="32" t="s">
        <v>562</v>
      </c>
      <c r="V173" s="28" t="s">
        <v>562</v>
      </c>
      <c r="W173" s="28" t="s">
        <v>467</v>
      </c>
      <c r="X173" s="28"/>
      <c r="Y173" s="28"/>
      <c r="Z173" s="87" t="s">
        <v>503</v>
      </c>
      <c r="AA173" s="66" t="s">
        <v>454</v>
      </c>
      <c r="AB173" s="61"/>
      <c r="AC173" s="104"/>
    </row>
    <row r="174" spans="1:29" ht="36" customHeight="1" x14ac:dyDescent="0.3">
      <c r="A174" s="47" t="s">
        <v>1</v>
      </c>
      <c r="B174" s="65">
        <f t="shared" si="27"/>
        <v>169</v>
      </c>
      <c r="C174" s="76" t="s">
        <v>234</v>
      </c>
      <c r="D174" s="77" t="s">
        <v>283</v>
      </c>
      <c r="E174" s="77" t="s">
        <v>37</v>
      </c>
      <c r="F174" s="59" t="s">
        <v>284</v>
      </c>
      <c r="G174" s="118" t="s">
        <v>470</v>
      </c>
      <c r="H174" s="86" t="s">
        <v>480</v>
      </c>
      <c r="I174" s="123">
        <f t="shared" si="19"/>
        <v>7000</v>
      </c>
      <c r="J174" s="124">
        <v>7000</v>
      </c>
      <c r="K174" s="125">
        <v>0</v>
      </c>
      <c r="L174" s="126">
        <f t="shared" si="28"/>
        <v>0</v>
      </c>
      <c r="M174" s="126">
        <v>0</v>
      </c>
      <c r="N174" s="127">
        <v>0</v>
      </c>
      <c r="O174" s="128">
        <f t="shared" si="24"/>
        <v>7000</v>
      </c>
      <c r="P174" s="129">
        <f t="shared" si="20"/>
        <v>7000</v>
      </c>
      <c r="Q174" s="130">
        <f t="shared" si="21"/>
        <v>0</v>
      </c>
      <c r="R174" s="72" t="s">
        <v>504</v>
      </c>
      <c r="S174" s="1" t="s">
        <v>504</v>
      </c>
      <c r="T174" s="4" t="s">
        <v>468</v>
      </c>
      <c r="U174" s="32" t="s">
        <v>562</v>
      </c>
      <c r="V174" s="28" t="s">
        <v>562</v>
      </c>
      <c r="W174" s="28" t="s">
        <v>467</v>
      </c>
      <c r="X174" s="28"/>
      <c r="Y174" s="28"/>
      <c r="Z174" s="87" t="s">
        <v>503</v>
      </c>
      <c r="AA174" s="66" t="s">
        <v>435</v>
      </c>
      <c r="AB174" s="61"/>
      <c r="AC174" s="57"/>
    </row>
    <row r="175" spans="1:29" ht="36" customHeight="1" x14ac:dyDescent="0.3">
      <c r="A175" s="47" t="s">
        <v>1</v>
      </c>
      <c r="B175" s="65">
        <f t="shared" si="27"/>
        <v>170</v>
      </c>
      <c r="C175" s="76" t="s">
        <v>234</v>
      </c>
      <c r="D175" s="77" t="s">
        <v>285</v>
      </c>
      <c r="E175" s="77" t="s">
        <v>41</v>
      </c>
      <c r="F175" s="59" t="s">
        <v>286</v>
      </c>
      <c r="G175" s="118" t="s">
        <v>470</v>
      </c>
      <c r="H175" s="86" t="s">
        <v>480</v>
      </c>
      <c r="I175" s="123">
        <f t="shared" si="19"/>
        <v>125730</v>
      </c>
      <c r="J175" s="124">
        <v>125730</v>
      </c>
      <c r="K175" s="125">
        <v>0</v>
      </c>
      <c r="L175" s="126">
        <f t="shared" si="28"/>
        <v>97576</v>
      </c>
      <c r="M175" s="126">
        <v>97576</v>
      </c>
      <c r="N175" s="127">
        <v>0</v>
      </c>
      <c r="O175" s="128">
        <f t="shared" si="24"/>
        <v>28154</v>
      </c>
      <c r="P175" s="129">
        <f t="shared" si="20"/>
        <v>28154</v>
      </c>
      <c r="Q175" s="130">
        <f t="shared" si="21"/>
        <v>0</v>
      </c>
      <c r="R175" s="72">
        <v>88</v>
      </c>
      <c r="S175" s="1" t="s">
        <v>478</v>
      </c>
      <c r="T175" s="4" t="s">
        <v>468</v>
      </c>
      <c r="U175" s="32">
        <v>88</v>
      </c>
      <c r="V175" s="28" t="s">
        <v>517</v>
      </c>
      <c r="W175" s="28" t="s">
        <v>467</v>
      </c>
      <c r="X175" s="28"/>
      <c r="Y175" s="28"/>
      <c r="Z175" s="131"/>
      <c r="AA175" s="66" t="s">
        <v>443</v>
      </c>
      <c r="AB175" s="61"/>
      <c r="AC175" s="57"/>
    </row>
    <row r="176" spans="1:29" ht="36" customHeight="1" x14ac:dyDescent="0.3">
      <c r="A176" s="47" t="s">
        <v>1</v>
      </c>
      <c r="B176" s="65">
        <f t="shared" si="27"/>
        <v>171</v>
      </c>
      <c r="C176" s="76" t="s">
        <v>234</v>
      </c>
      <c r="D176" s="77" t="s">
        <v>285</v>
      </c>
      <c r="E176" s="77" t="s">
        <v>41</v>
      </c>
      <c r="F176" s="59" t="s">
        <v>287</v>
      </c>
      <c r="G176" s="118" t="s">
        <v>470</v>
      </c>
      <c r="H176" s="86" t="s">
        <v>480</v>
      </c>
      <c r="I176" s="123">
        <f t="shared" si="19"/>
        <v>16330</v>
      </c>
      <c r="J176" s="124">
        <v>16330</v>
      </c>
      <c r="K176" s="125">
        <v>0</v>
      </c>
      <c r="L176" s="126">
        <f t="shared" si="28"/>
        <v>0</v>
      </c>
      <c r="M176" s="126">
        <v>0</v>
      </c>
      <c r="N176" s="127">
        <v>0</v>
      </c>
      <c r="O176" s="128">
        <f t="shared" si="24"/>
        <v>16330</v>
      </c>
      <c r="P176" s="129">
        <f t="shared" si="20"/>
        <v>16330</v>
      </c>
      <c r="Q176" s="130">
        <f t="shared" si="21"/>
        <v>0</v>
      </c>
      <c r="R176" s="72" t="s">
        <v>504</v>
      </c>
      <c r="S176" s="1" t="s">
        <v>504</v>
      </c>
      <c r="T176" s="4" t="s">
        <v>468</v>
      </c>
      <c r="U176" s="32" t="s">
        <v>562</v>
      </c>
      <c r="V176" s="28" t="s">
        <v>562</v>
      </c>
      <c r="W176" s="28" t="s">
        <v>467</v>
      </c>
      <c r="X176" s="28"/>
      <c r="Y176" s="28"/>
      <c r="Z176" s="87" t="s">
        <v>503</v>
      </c>
      <c r="AA176" s="66" t="s">
        <v>443</v>
      </c>
      <c r="AB176" s="61"/>
      <c r="AC176" s="57"/>
    </row>
    <row r="177" spans="1:29" ht="36" customHeight="1" x14ac:dyDescent="0.3">
      <c r="A177" s="47" t="s">
        <v>1</v>
      </c>
      <c r="B177" s="65">
        <f t="shared" si="27"/>
        <v>172</v>
      </c>
      <c r="C177" s="76" t="s">
        <v>234</v>
      </c>
      <c r="D177" s="77" t="s">
        <v>288</v>
      </c>
      <c r="E177" s="77" t="s">
        <v>37</v>
      </c>
      <c r="F177" s="59" t="s">
        <v>289</v>
      </c>
      <c r="G177" s="118" t="s">
        <v>470</v>
      </c>
      <c r="H177" s="86" t="s">
        <v>480</v>
      </c>
      <c r="I177" s="123">
        <f t="shared" si="19"/>
        <v>7460</v>
      </c>
      <c r="J177" s="124">
        <v>7460</v>
      </c>
      <c r="K177" s="125">
        <v>0</v>
      </c>
      <c r="L177" s="126">
        <f t="shared" si="28"/>
        <v>0</v>
      </c>
      <c r="M177" s="126">
        <v>0</v>
      </c>
      <c r="N177" s="127">
        <v>0</v>
      </c>
      <c r="O177" s="128">
        <f t="shared" si="24"/>
        <v>7460</v>
      </c>
      <c r="P177" s="129">
        <f t="shared" si="20"/>
        <v>7460</v>
      </c>
      <c r="Q177" s="130">
        <f t="shared" si="21"/>
        <v>0</v>
      </c>
      <c r="R177" s="72" t="s">
        <v>504</v>
      </c>
      <c r="S177" s="1" t="s">
        <v>504</v>
      </c>
      <c r="T177" s="4" t="s">
        <v>468</v>
      </c>
      <c r="U177" s="32" t="s">
        <v>562</v>
      </c>
      <c r="V177" s="28" t="s">
        <v>562</v>
      </c>
      <c r="W177" s="28" t="s">
        <v>467</v>
      </c>
      <c r="X177" s="28"/>
      <c r="Y177" s="28"/>
      <c r="Z177" s="87" t="s">
        <v>503</v>
      </c>
      <c r="AA177" s="66" t="s">
        <v>433</v>
      </c>
      <c r="AB177" s="61"/>
      <c r="AC177" s="57"/>
    </row>
    <row r="178" spans="1:29" ht="36" customHeight="1" x14ac:dyDescent="0.3">
      <c r="A178" s="47" t="s">
        <v>1</v>
      </c>
      <c r="B178" s="65">
        <f t="shared" si="27"/>
        <v>173</v>
      </c>
      <c r="C178" s="76" t="s">
        <v>234</v>
      </c>
      <c r="D178" s="77" t="s">
        <v>288</v>
      </c>
      <c r="E178" s="77" t="s">
        <v>37</v>
      </c>
      <c r="F178" s="59" t="s">
        <v>290</v>
      </c>
      <c r="G178" s="118" t="s">
        <v>470</v>
      </c>
      <c r="H178" s="86" t="s">
        <v>480</v>
      </c>
      <c r="I178" s="123">
        <f t="shared" si="19"/>
        <v>6400</v>
      </c>
      <c r="J178" s="124">
        <v>6400</v>
      </c>
      <c r="K178" s="125">
        <v>0</v>
      </c>
      <c r="L178" s="126">
        <f t="shared" si="28"/>
        <v>6400</v>
      </c>
      <c r="M178" s="126">
        <v>6400</v>
      </c>
      <c r="N178" s="127">
        <v>0</v>
      </c>
      <c r="O178" s="128">
        <f t="shared" si="24"/>
        <v>0</v>
      </c>
      <c r="P178" s="129">
        <f t="shared" si="20"/>
        <v>0</v>
      </c>
      <c r="Q178" s="130">
        <f t="shared" si="21"/>
        <v>0</v>
      </c>
      <c r="R178" s="72">
        <v>100</v>
      </c>
      <c r="S178" s="1" t="s">
        <v>457</v>
      </c>
      <c r="T178" s="4" t="s">
        <v>468</v>
      </c>
      <c r="U178" s="32">
        <v>100</v>
      </c>
      <c r="V178" s="28" t="s">
        <v>457</v>
      </c>
      <c r="W178" s="28" t="s">
        <v>467</v>
      </c>
      <c r="X178" s="28"/>
      <c r="Y178" s="28"/>
      <c r="Z178" s="131"/>
      <c r="AA178" s="66" t="s">
        <v>433</v>
      </c>
      <c r="AB178" s="61"/>
      <c r="AC178" s="57"/>
    </row>
    <row r="179" spans="1:29" ht="36" customHeight="1" x14ac:dyDescent="0.3">
      <c r="A179" s="47" t="s">
        <v>1</v>
      </c>
      <c r="B179" s="65">
        <f t="shared" si="27"/>
        <v>174</v>
      </c>
      <c r="C179" s="76" t="s">
        <v>234</v>
      </c>
      <c r="D179" s="77" t="s">
        <v>288</v>
      </c>
      <c r="E179" s="77" t="s">
        <v>37</v>
      </c>
      <c r="F179" s="59" t="s">
        <v>291</v>
      </c>
      <c r="G179" s="118" t="s">
        <v>470</v>
      </c>
      <c r="H179" s="86" t="s">
        <v>480</v>
      </c>
      <c r="I179" s="123">
        <f t="shared" si="19"/>
        <v>18000</v>
      </c>
      <c r="J179" s="124">
        <v>18000</v>
      </c>
      <c r="K179" s="125">
        <v>0</v>
      </c>
      <c r="L179" s="126">
        <f t="shared" si="28"/>
        <v>18000</v>
      </c>
      <c r="M179" s="126">
        <v>18000</v>
      </c>
      <c r="N179" s="127">
        <v>0</v>
      </c>
      <c r="O179" s="128">
        <f t="shared" si="24"/>
        <v>0</v>
      </c>
      <c r="P179" s="129">
        <f t="shared" si="20"/>
        <v>0</v>
      </c>
      <c r="Q179" s="130">
        <f t="shared" si="21"/>
        <v>0</v>
      </c>
      <c r="R179" s="72">
        <v>86</v>
      </c>
      <c r="S179" s="1" t="s">
        <v>478</v>
      </c>
      <c r="T179" s="4" t="s">
        <v>468</v>
      </c>
      <c r="U179" s="32">
        <v>86</v>
      </c>
      <c r="V179" s="28" t="s">
        <v>517</v>
      </c>
      <c r="W179" s="28" t="s">
        <v>467</v>
      </c>
      <c r="X179" s="28"/>
      <c r="Y179" s="28"/>
      <c r="Z179" s="131"/>
      <c r="AA179" s="66" t="s">
        <v>433</v>
      </c>
      <c r="AB179" s="61"/>
      <c r="AC179" s="57"/>
    </row>
    <row r="180" spans="1:29" ht="36" customHeight="1" x14ac:dyDescent="0.3">
      <c r="A180" s="47" t="s">
        <v>1</v>
      </c>
      <c r="B180" s="65">
        <f t="shared" si="27"/>
        <v>175</v>
      </c>
      <c r="C180" s="76" t="s">
        <v>234</v>
      </c>
      <c r="D180" s="77" t="s">
        <v>292</v>
      </c>
      <c r="E180" s="77" t="s">
        <v>41</v>
      </c>
      <c r="F180" s="59" t="s">
        <v>293</v>
      </c>
      <c r="G180" s="118" t="s">
        <v>470</v>
      </c>
      <c r="H180" s="86" t="s">
        <v>480</v>
      </c>
      <c r="I180" s="123">
        <f t="shared" si="19"/>
        <v>90900</v>
      </c>
      <c r="J180" s="124">
        <v>90900</v>
      </c>
      <c r="K180" s="125">
        <v>0</v>
      </c>
      <c r="L180" s="126">
        <f t="shared" si="28"/>
        <v>90900</v>
      </c>
      <c r="M180" s="126">
        <v>90900</v>
      </c>
      <c r="N180" s="127">
        <v>0</v>
      </c>
      <c r="O180" s="128">
        <f t="shared" si="24"/>
        <v>0</v>
      </c>
      <c r="P180" s="129">
        <f t="shared" si="20"/>
        <v>0</v>
      </c>
      <c r="Q180" s="130">
        <f t="shared" si="21"/>
        <v>0</v>
      </c>
      <c r="R180" s="72">
        <v>87</v>
      </c>
      <c r="S180" s="1" t="s">
        <v>478</v>
      </c>
      <c r="T180" s="4" t="s">
        <v>468</v>
      </c>
      <c r="U180" s="32">
        <v>87</v>
      </c>
      <c r="V180" s="28" t="s">
        <v>517</v>
      </c>
      <c r="W180" s="28" t="s">
        <v>467</v>
      </c>
      <c r="X180" s="28"/>
      <c r="Y180" s="28"/>
      <c r="Z180" s="131"/>
      <c r="AA180" s="66" t="s">
        <v>443</v>
      </c>
      <c r="AB180" s="61"/>
      <c r="AC180" s="57"/>
    </row>
    <row r="181" spans="1:29" ht="36" customHeight="1" x14ac:dyDescent="0.3">
      <c r="A181" s="47" t="s">
        <v>1</v>
      </c>
      <c r="B181" s="65">
        <f t="shared" si="27"/>
        <v>176</v>
      </c>
      <c r="C181" s="76" t="s">
        <v>234</v>
      </c>
      <c r="D181" s="77" t="s">
        <v>294</v>
      </c>
      <c r="E181" s="77" t="s">
        <v>41</v>
      </c>
      <c r="F181" s="59" t="s">
        <v>295</v>
      </c>
      <c r="G181" s="118" t="s">
        <v>470</v>
      </c>
      <c r="H181" s="86" t="s">
        <v>480</v>
      </c>
      <c r="I181" s="123">
        <f t="shared" si="19"/>
        <v>7925</v>
      </c>
      <c r="J181" s="124">
        <v>7925</v>
      </c>
      <c r="K181" s="125">
        <v>0</v>
      </c>
      <c r="L181" s="126">
        <f t="shared" si="28"/>
        <v>0</v>
      </c>
      <c r="M181" s="126">
        <v>0</v>
      </c>
      <c r="N181" s="127">
        <v>0</v>
      </c>
      <c r="O181" s="128">
        <f t="shared" si="24"/>
        <v>7925</v>
      </c>
      <c r="P181" s="129">
        <f t="shared" si="20"/>
        <v>7925</v>
      </c>
      <c r="Q181" s="130">
        <f t="shared" si="21"/>
        <v>0</v>
      </c>
      <c r="R181" s="72" t="s">
        <v>504</v>
      </c>
      <c r="S181" s="1" t="s">
        <v>504</v>
      </c>
      <c r="T181" s="4" t="s">
        <v>468</v>
      </c>
      <c r="U181" s="32" t="s">
        <v>562</v>
      </c>
      <c r="V181" s="28" t="s">
        <v>562</v>
      </c>
      <c r="W181" s="28" t="s">
        <v>467</v>
      </c>
      <c r="X181" s="28"/>
      <c r="Y181" s="28"/>
      <c r="Z181" s="87" t="s">
        <v>503</v>
      </c>
      <c r="AA181" s="66" t="s">
        <v>443</v>
      </c>
      <c r="AB181" s="61"/>
      <c r="AC181" s="57"/>
    </row>
    <row r="182" spans="1:29" ht="36" customHeight="1" x14ac:dyDescent="0.3">
      <c r="A182" s="47" t="s">
        <v>1</v>
      </c>
      <c r="B182" s="65">
        <f t="shared" si="27"/>
        <v>177</v>
      </c>
      <c r="C182" s="76" t="s">
        <v>234</v>
      </c>
      <c r="D182" s="77" t="s">
        <v>296</v>
      </c>
      <c r="E182" s="77" t="s">
        <v>41</v>
      </c>
      <c r="F182" s="59" t="s">
        <v>297</v>
      </c>
      <c r="G182" s="118" t="s">
        <v>470</v>
      </c>
      <c r="H182" s="86" t="s">
        <v>480</v>
      </c>
      <c r="I182" s="123">
        <f t="shared" si="19"/>
        <v>3980</v>
      </c>
      <c r="J182" s="124">
        <v>3980</v>
      </c>
      <c r="K182" s="125">
        <v>0</v>
      </c>
      <c r="L182" s="126">
        <f t="shared" si="28"/>
        <v>3980</v>
      </c>
      <c r="M182" s="126">
        <v>3980</v>
      </c>
      <c r="N182" s="127">
        <v>0</v>
      </c>
      <c r="O182" s="128">
        <f t="shared" si="24"/>
        <v>0</v>
      </c>
      <c r="P182" s="129">
        <f t="shared" si="20"/>
        <v>0</v>
      </c>
      <c r="Q182" s="130">
        <f t="shared" si="21"/>
        <v>0</v>
      </c>
      <c r="R182" s="72">
        <v>89</v>
      </c>
      <c r="S182" s="1" t="s">
        <v>478</v>
      </c>
      <c r="T182" s="4" t="s">
        <v>468</v>
      </c>
      <c r="U182" s="32">
        <v>89</v>
      </c>
      <c r="V182" s="28" t="s">
        <v>517</v>
      </c>
      <c r="W182" s="28" t="s">
        <v>467</v>
      </c>
      <c r="X182" s="28"/>
      <c r="Y182" s="28"/>
      <c r="Z182" s="131"/>
      <c r="AA182" s="66" t="s">
        <v>435</v>
      </c>
      <c r="AB182" s="61"/>
      <c r="AC182" s="57"/>
    </row>
    <row r="183" spans="1:29" ht="36" customHeight="1" x14ac:dyDescent="0.3">
      <c r="A183" s="47" t="s">
        <v>1</v>
      </c>
      <c r="B183" s="65">
        <f t="shared" si="27"/>
        <v>178</v>
      </c>
      <c r="C183" s="76" t="s">
        <v>234</v>
      </c>
      <c r="D183" s="77" t="s">
        <v>298</v>
      </c>
      <c r="E183" s="77" t="s">
        <v>41</v>
      </c>
      <c r="F183" s="59" t="s">
        <v>299</v>
      </c>
      <c r="G183" s="118" t="s">
        <v>470</v>
      </c>
      <c r="H183" s="86" t="s">
        <v>480</v>
      </c>
      <c r="I183" s="123">
        <f t="shared" si="19"/>
        <v>13000</v>
      </c>
      <c r="J183" s="124">
        <v>13000</v>
      </c>
      <c r="K183" s="125">
        <v>0</v>
      </c>
      <c r="L183" s="126">
        <f t="shared" si="28"/>
        <v>0</v>
      </c>
      <c r="M183" s="126">
        <v>0</v>
      </c>
      <c r="N183" s="127">
        <v>0</v>
      </c>
      <c r="O183" s="128">
        <f t="shared" si="24"/>
        <v>13000</v>
      </c>
      <c r="P183" s="129">
        <f t="shared" si="20"/>
        <v>13000</v>
      </c>
      <c r="Q183" s="130">
        <f t="shared" si="21"/>
        <v>0</v>
      </c>
      <c r="R183" s="72" t="s">
        <v>504</v>
      </c>
      <c r="S183" s="1" t="s">
        <v>504</v>
      </c>
      <c r="T183" s="4" t="s">
        <v>468</v>
      </c>
      <c r="U183" s="32" t="s">
        <v>562</v>
      </c>
      <c r="V183" s="28" t="s">
        <v>562</v>
      </c>
      <c r="W183" s="28" t="s">
        <v>467</v>
      </c>
      <c r="X183" s="28"/>
      <c r="Y183" s="28"/>
      <c r="Z183" s="87" t="s">
        <v>503</v>
      </c>
      <c r="AA183" s="66" t="s">
        <v>446</v>
      </c>
      <c r="AB183" s="61"/>
      <c r="AC183" s="57"/>
    </row>
    <row r="184" spans="1:29" ht="36" customHeight="1" x14ac:dyDescent="0.3">
      <c r="A184" s="47" t="s">
        <v>1</v>
      </c>
      <c r="B184" s="65">
        <f t="shared" si="27"/>
        <v>179</v>
      </c>
      <c r="C184" s="76" t="s">
        <v>234</v>
      </c>
      <c r="D184" s="77" t="s">
        <v>300</v>
      </c>
      <c r="E184" s="77" t="s">
        <v>37</v>
      </c>
      <c r="F184" s="59" t="s">
        <v>301</v>
      </c>
      <c r="G184" s="118" t="s">
        <v>490</v>
      </c>
      <c r="H184" s="86" t="s">
        <v>480</v>
      </c>
      <c r="I184" s="123">
        <f t="shared" si="19"/>
        <v>20000</v>
      </c>
      <c r="J184" s="124">
        <v>20000</v>
      </c>
      <c r="K184" s="125">
        <v>0</v>
      </c>
      <c r="L184" s="126">
        <f t="shared" si="28"/>
        <v>19541</v>
      </c>
      <c r="M184" s="126">
        <v>19541</v>
      </c>
      <c r="N184" s="127">
        <v>0</v>
      </c>
      <c r="O184" s="128">
        <f t="shared" si="24"/>
        <v>459</v>
      </c>
      <c r="P184" s="129">
        <f t="shared" si="20"/>
        <v>459</v>
      </c>
      <c r="Q184" s="130">
        <f t="shared" si="21"/>
        <v>0</v>
      </c>
      <c r="R184" s="72">
        <v>88</v>
      </c>
      <c r="S184" s="1" t="s">
        <v>478</v>
      </c>
      <c r="T184" s="4" t="s">
        <v>468</v>
      </c>
      <c r="U184" s="32">
        <v>88</v>
      </c>
      <c r="V184" s="28" t="s">
        <v>517</v>
      </c>
      <c r="W184" s="28" t="s">
        <v>467</v>
      </c>
      <c r="X184" s="28"/>
      <c r="Y184" s="28"/>
      <c r="Z184" s="131"/>
      <c r="AA184" s="66" t="s">
        <v>435</v>
      </c>
      <c r="AB184" s="61"/>
      <c r="AC184" s="57"/>
    </row>
    <row r="185" spans="1:29" ht="36" customHeight="1" x14ac:dyDescent="0.3">
      <c r="A185" s="47" t="s">
        <v>1</v>
      </c>
      <c r="B185" s="65">
        <f t="shared" si="27"/>
        <v>180</v>
      </c>
      <c r="C185" s="76" t="s">
        <v>234</v>
      </c>
      <c r="D185" s="77" t="s">
        <v>302</v>
      </c>
      <c r="E185" s="77" t="s">
        <v>41</v>
      </c>
      <c r="F185" s="59" t="s">
        <v>303</v>
      </c>
      <c r="G185" s="118" t="s">
        <v>470</v>
      </c>
      <c r="H185" s="86" t="s">
        <v>480</v>
      </c>
      <c r="I185" s="123">
        <f t="shared" si="19"/>
        <v>116512</v>
      </c>
      <c r="J185" s="124">
        <v>116512</v>
      </c>
      <c r="K185" s="125">
        <v>0</v>
      </c>
      <c r="L185" s="126">
        <f t="shared" si="28"/>
        <v>116512</v>
      </c>
      <c r="M185" s="126">
        <v>116512</v>
      </c>
      <c r="N185" s="127">
        <v>0</v>
      </c>
      <c r="O185" s="128">
        <f>SUM(P185:Q185)</f>
        <v>0</v>
      </c>
      <c r="P185" s="129">
        <f t="shared" si="20"/>
        <v>0</v>
      </c>
      <c r="Q185" s="130">
        <f t="shared" si="21"/>
        <v>0</v>
      </c>
      <c r="R185" s="72">
        <v>91</v>
      </c>
      <c r="S185" s="1" t="s">
        <v>457</v>
      </c>
      <c r="T185" s="4" t="s">
        <v>468</v>
      </c>
      <c r="U185" s="32">
        <v>91</v>
      </c>
      <c r="V185" s="28" t="s">
        <v>457</v>
      </c>
      <c r="W185" s="28" t="s">
        <v>467</v>
      </c>
      <c r="X185" s="28"/>
      <c r="Y185" s="28"/>
      <c r="Z185" s="131"/>
      <c r="AA185" s="66" t="s">
        <v>443</v>
      </c>
      <c r="AB185" s="61"/>
      <c r="AC185" s="57"/>
    </row>
    <row r="186" spans="1:29" ht="36" customHeight="1" x14ac:dyDescent="0.3">
      <c r="A186" s="47"/>
      <c r="B186" s="65">
        <f t="shared" si="27"/>
        <v>181</v>
      </c>
      <c r="C186" s="76" t="s">
        <v>234</v>
      </c>
      <c r="D186" s="77" t="s">
        <v>304</v>
      </c>
      <c r="E186" s="77" t="s">
        <v>41</v>
      </c>
      <c r="F186" s="59" t="s">
        <v>305</v>
      </c>
      <c r="G186" s="118" t="s">
        <v>470</v>
      </c>
      <c r="H186" s="86" t="s">
        <v>480</v>
      </c>
      <c r="I186" s="123">
        <f t="shared" si="19"/>
        <v>19480</v>
      </c>
      <c r="J186" s="124">
        <v>19480</v>
      </c>
      <c r="K186" s="125">
        <v>0</v>
      </c>
      <c r="L186" s="126">
        <f t="shared" ref="L186:L195" si="29">SUM(M186:N186)</f>
        <v>19480</v>
      </c>
      <c r="M186" s="126">
        <v>19480</v>
      </c>
      <c r="N186" s="127">
        <v>0</v>
      </c>
      <c r="O186" s="128">
        <f t="shared" ref="O186:O195" si="30">SUM(P186:Q186)</f>
        <v>0</v>
      </c>
      <c r="P186" s="129">
        <f t="shared" si="20"/>
        <v>0</v>
      </c>
      <c r="Q186" s="130">
        <f t="shared" si="21"/>
        <v>0</v>
      </c>
      <c r="R186" s="72">
        <v>86</v>
      </c>
      <c r="S186" s="1" t="s">
        <v>478</v>
      </c>
      <c r="T186" s="4" t="s">
        <v>468</v>
      </c>
      <c r="U186" s="32">
        <v>86</v>
      </c>
      <c r="V186" s="28" t="s">
        <v>517</v>
      </c>
      <c r="W186" s="28" t="s">
        <v>467</v>
      </c>
      <c r="X186" s="28"/>
      <c r="Y186" s="28"/>
      <c r="Z186" s="131"/>
      <c r="AA186" s="66" t="s">
        <v>443</v>
      </c>
      <c r="AB186" s="61"/>
      <c r="AC186" s="57"/>
    </row>
    <row r="187" spans="1:29" ht="36" customHeight="1" x14ac:dyDescent="0.3">
      <c r="A187" s="47"/>
      <c r="B187" s="65">
        <f t="shared" si="27"/>
        <v>182</v>
      </c>
      <c r="C187" s="76" t="s">
        <v>234</v>
      </c>
      <c r="D187" s="77" t="s">
        <v>306</v>
      </c>
      <c r="E187" s="77" t="s">
        <v>41</v>
      </c>
      <c r="F187" s="59" t="s">
        <v>307</v>
      </c>
      <c r="G187" s="118" t="s">
        <v>470</v>
      </c>
      <c r="H187" s="86" t="s">
        <v>480</v>
      </c>
      <c r="I187" s="123">
        <f t="shared" si="19"/>
        <v>12050</v>
      </c>
      <c r="J187" s="124">
        <v>12050</v>
      </c>
      <c r="K187" s="125">
        <v>0</v>
      </c>
      <c r="L187" s="126">
        <f t="shared" si="29"/>
        <v>0</v>
      </c>
      <c r="M187" s="126">
        <v>0</v>
      </c>
      <c r="N187" s="127">
        <v>0</v>
      </c>
      <c r="O187" s="128">
        <f t="shared" si="30"/>
        <v>12050</v>
      </c>
      <c r="P187" s="129">
        <f t="shared" si="20"/>
        <v>12050</v>
      </c>
      <c r="Q187" s="130">
        <f t="shared" si="21"/>
        <v>0</v>
      </c>
      <c r="R187" s="72" t="s">
        <v>504</v>
      </c>
      <c r="S187" s="1" t="s">
        <v>504</v>
      </c>
      <c r="T187" s="4" t="s">
        <v>468</v>
      </c>
      <c r="U187" s="32" t="s">
        <v>562</v>
      </c>
      <c r="V187" s="28" t="s">
        <v>562</v>
      </c>
      <c r="W187" s="28" t="s">
        <v>467</v>
      </c>
      <c r="X187" s="28"/>
      <c r="Y187" s="28"/>
      <c r="Z187" s="87" t="s">
        <v>503</v>
      </c>
      <c r="AA187" s="66" t="s">
        <v>443</v>
      </c>
      <c r="AB187" s="61"/>
      <c r="AC187" s="57"/>
    </row>
    <row r="188" spans="1:29" ht="36" customHeight="1" x14ac:dyDescent="0.3">
      <c r="A188" s="47"/>
      <c r="B188" s="65">
        <f t="shared" si="27"/>
        <v>183</v>
      </c>
      <c r="C188" s="76" t="s">
        <v>234</v>
      </c>
      <c r="D188" s="77" t="s">
        <v>308</v>
      </c>
      <c r="E188" s="77" t="s">
        <v>41</v>
      </c>
      <c r="F188" s="59" t="s">
        <v>309</v>
      </c>
      <c r="G188" s="118" t="s">
        <v>470</v>
      </c>
      <c r="H188" s="86" t="s">
        <v>480</v>
      </c>
      <c r="I188" s="123">
        <f t="shared" si="19"/>
        <v>15858</v>
      </c>
      <c r="J188" s="124">
        <v>15858</v>
      </c>
      <c r="K188" s="125">
        <v>0</v>
      </c>
      <c r="L188" s="126">
        <f t="shared" si="29"/>
        <v>0</v>
      </c>
      <c r="M188" s="126">
        <v>0</v>
      </c>
      <c r="N188" s="127">
        <v>0</v>
      </c>
      <c r="O188" s="128">
        <f t="shared" si="30"/>
        <v>15858</v>
      </c>
      <c r="P188" s="129">
        <f t="shared" si="20"/>
        <v>15858</v>
      </c>
      <c r="Q188" s="130">
        <f t="shared" si="21"/>
        <v>0</v>
      </c>
      <c r="R188" s="72" t="s">
        <v>504</v>
      </c>
      <c r="S188" s="1" t="s">
        <v>504</v>
      </c>
      <c r="T188" s="4" t="s">
        <v>468</v>
      </c>
      <c r="U188" s="32" t="s">
        <v>562</v>
      </c>
      <c r="V188" s="28" t="s">
        <v>562</v>
      </c>
      <c r="W188" s="28" t="s">
        <v>467</v>
      </c>
      <c r="X188" s="28"/>
      <c r="Y188" s="28"/>
      <c r="Z188" s="87" t="s">
        <v>503</v>
      </c>
      <c r="AA188" s="66" t="s">
        <v>443</v>
      </c>
      <c r="AB188" s="61"/>
      <c r="AC188" s="57"/>
    </row>
    <row r="189" spans="1:29" ht="36" customHeight="1" x14ac:dyDescent="0.3">
      <c r="A189" s="47"/>
      <c r="B189" s="65">
        <f t="shared" si="27"/>
        <v>184</v>
      </c>
      <c r="C189" s="76" t="s">
        <v>234</v>
      </c>
      <c r="D189" s="77" t="s">
        <v>310</v>
      </c>
      <c r="E189" s="77" t="s">
        <v>41</v>
      </c>
      <c r="F189" s="59" t="s">
        <v>311</v>
      </c>
      <c r="G189" s="118" t="s">
        <v>470</v>
      </c>
      <c r="H189" s="86" t="s">
        <v>480</v>
      </c>
      <c r="I189" s="123">
        <f t="shared" si="19"/>
        <v>31310</v>
      </c>
      <c r="J189" s="124">
        <v>31310</v>
      </c>
      <c r="K189" s="125">
        <v>0</v>
      </c>
      <c r="L189" s="126">
        <f t="shared" si="29"/>
        <v>0</v>
      </c>
      <c r="M189" s="126">
        <v>0</v>
      </c>
      <c r="N189" s="127">
        <v>0</v>
      </c>
      <c r="O189" s="128">
        <f t="shared" si="30"/>
        <v>31310</v>
      </c>
      <c r="P189" s="129">
        <f t="shared" si="20"/>
        <v>31310</v>
      </c>
      <c r="Q189" s="130">
        <f t="shared" si="21"/>
        <v>0</v>
      </c>
      <c r="R189" s="72" t="s">
        <v>504</v>
      </c>
      <c r="S189" s="1" t="s">
        <v>504</v>
      </c>
      <c r="T189" s="4" t="s">
        <v>468</v>
      </c>
      <c r="U189" s="32" t="s">
        <v>562</v>
      </c>
      <c r="V189" s="28" t="s">
        <v>562</v>
      </c>
      <c r="W189" s="28" t="s">
        <v>467</v>
      </c>
      <c r="X189" s="28"/>
      <c r="Y189" s="28"/>
      <c r="Z189" s="87" t="s">
        <v>503</v>
      </c>
      <c r="AA189" s="66" t="s">
        <v>443</v>
      </c>
      <c r="AB189" s="61"/>
      <c r="AC189" s="57"/>
    </row>
    <row r="190" spans="1:29" ht="36" customHeight="1" x14ac:dyDescent="0.3">
      <c r="A190" s="47"/>
      <c r="B190" s="65">
        <f t="shared" si="27"/>
        <v>185</v>
      </c>
      <c r="C190" s="76" t="s">
        <v>234</v>
      </c>
      <c r="D190" s="77" t="s">
        <v>312</v>
      </c>
      <c r="E190" s="77" t="s">
        <v>41</v>
      </c>
      <c r="F190" s="59" t="s">
        <v>313</v>
      </c>
      <c r="G190" s="118" t="s">
        <v>470</v>
      </c>
      <c r="H190" s="86" t="s">
        <v>480</v>
      </c>
      <c r="I190" s="123">
        <f t="shared" si="19"/>
        <v>15597</v>
      </c>
      <c r="J190" s="124">
        <v>15597</v>
      </c>
      <c r="K190" s="125">
        <v>0</v>
      </c>
      <c r="L190" s="126">
        <f t="shared" si="29"/>
        <v>15597</v>
      </c>
      <c r="M190" s="126">
        <v>15597</v>
      </c>
      <c r="N190" s="127">
        <v>0</v>
      </c>
      <c r="O190" s="128">
        <f t="shared" si="30"/>
        <v>0</v>
      </c>
      <c r="P190" s="129">
        <f t="shared" si="20"/>
        <v>0</v>
      </c>
      <c r="Q190" s="130">
        <f t="shared" si="21"/>
        <v>0</v>
      </c>
      <c r="R190" s="72">
        <v>87</v>
      </c>
      <c r="S190" s="1" t="s">
        <v>478</v>
      </c>
      <c r="T190" s="4" t="s">
        <v>468</v>
      </c>
      <c r="U190" s="32">
        <v>87</v>
      </c>
      <c r="V190" s="28" t="s">
        <v>517</v>
      </c>
      <c r="W190" s="28" t="s">
        <v>467</v>
      </c>
      <c r="X190" s="28"/>
      <c r="Y190" s="28"/>
      <c r="Z190" s="131"/>
      <c r="AA190" s="66" t="s">
        <v>443</v>
      </c>
      <c r="AB190" s="61"/>
      <c r="AC190" s="57"/>
    </row>
    <row r="191" spans="1:29" ht="36" customHeight="1" x14ac:dyDescent="0.3">
      <c r="A191" s="47"/>
      <c r="B191" s="65">
        <f t="shared" si="27"/>
        <v>186</v>
      </c>
      <c r="C191" s="76" t="s">
        <v>234</v>
      </c>
      <c r="D191" s="77" t="s">
        <v>314</v>
      </c>
      <c r="E191" s="77" t="s">
        <v>41</v>
      </c>
      <c r="F191" s="59" t="s">
        <v>315</v>
      </c>
      <c r="G191" s="118" t="s">
        <v>470</v>
      </c>
      <c r="H191" s="86" t="s">
        <v>480</v>
      </c>
      <c r="I191" s="123">
        <f t="shared" si="19"/>
        <v>9660</v>
      </c>
      <c r="J191" s="124">
        <v>9660</v>
      </c>
      <c r="K191" s="125">
        <v>0</v>
      </c>
      <c r="L191" s="126">
        <f t="shared" si="29"/>
        <v>9660</v>
      </c>
      <c r="M191" s="126">
        <v>9660</v>
      </c>
      <c r="N191" s="127">
        <v>0</v>
      </c>
      <c r="O191" s="128">
        <f t="shared" si="30"/>
        <v>0</v>
      </c>
      <c r="P191" s="129">
        <f t="shared" si="20"/>
        <v>0</v>
      </c>
      <c r="Q191" s="130">
        <f t="shared" si="21"/>
        <v>0</v>
      </c>
      <c r="R191" s="72">
        <v>98</v>
      </c>
      <c r="S191" s="1" t="s">
        <v>457</v>
      </c>
      <c r="T191" s="4" t="s">
        <v>468</v>
      </c>
      <c r="U191" s="32">
        <v>98</v>
      </c>
      <c r="V191" s="28" t="s">
        <v>457</v>
      </c>
      <c r="W191" s="28" t="s">
        <v>467</v>
      </c>
      <c r="X191" s="28"/>
      <c r="Y191" s="28"/>
      <c r="Z191" s="131"/>
      <c r="AA191" s="66" t="s">
        <v>443</v>
      </c>
      <c r="AB191" s="61"/>
      <c r="AC191" s="57"/>
    </row>
    <row r="192" spans="1:29" ht="36" customHeight="1" x14ac:dyDescent="0.3">
      <c r="A192" s="47"/>
      <c r="B192" s="65">
        <f t="shared" si="27"/>
        <v>187</v>
      </c>
      <c r="C192" s="76" t="s">
        <v>234</v>
      </c>
      <c r="D192" s="77" t="s">
        <v>413</v>
      </c>
      <c r="E192" s="77" t="s">
        <v>41</v>
      </c>
      <c r="F192" s="59" t="s">
        <v>316</v>
      </c>
      <c r="G192" s="118" t="s">
        <v>470</v>
      </c>
      <c r="H192" s="86" t="s">
        <v>480</v>
      </c>
      <c r="I192" s="123">
        <f t="shared" si="19"/>
        <v>8123</v>
      </c>
      <c r="J192" s="124">
        <v>8123</v>
      </c>
      <c r="K192" s="125">
        <v>0</v>
      </c>
      <c r="L192" s="126">
        <f t="shared" si="29"/>
        <v>8123</v>
      </c>
      <c r="M192" s="126">
        <v>8123</v>
      </c>
      <c r="N192" s="127">
        <v>0</v>
      </c>
      <c r="O192" s="128">
        <f t="shared" si="30"/>
        <v>0</v>
      </c>
      <c r="P192" s="129">
        <f t="shared" si="20"/>
        <v>0</v>
      </c>
      <c r="Q192" s="130">
        <f t="shared" si="21"/>
        <v>0</v>
      </c>
      <c r="R192" s="72">
        <v>94</v>
      </c>
      <c r="S192" s="1" t="s">
        <v>457</v>
      </c>
      <c r="T192" s="4" t="s">
        <v>468</v>
      </c>
      <c r="U192" s="32">
        <v>94</v>
      </c>
      <c r="V192" s="28" t="s">
        <v>457</v>
      </c>
      <c r="W192" s="28" t="s">
        <v>467</v>
      </c>
      <c r="X192" s="28"/>
      <c r="Y192" s="28"/>
      <c r="Z192" s="131"/>
      <c r="AA192" s="66" t="s">
        <v>443</v>
      </c>
      <c r="AB192" s="61"/>
      <c r="AC192" s="57"/>
    </row>
    <row r="193" spans="1:29" ht="36" customHeight="1" x14ac:dyDescent="0.3">
      <c r="A193" s="47"/>
      <c r="B193" s="65">
        <f t="shared" si="27"/>
        <v>188</v>
      </c>
      <c r="C193" s="76" t="s">
        <v>234</v>
      </c>
      <c r="D193" s="77" t="s">
        <v>317</v>
      </c>
      <c r="E193" s="77" t="s">
        <v>41</v>
      </c>
      <c r="F193" s="59" t="s">
        <v>318</v>
      </c>
      <c r="G193" s="118" t="s">
        <v>470</v>
      </c>
      <c r="H193" s="86" t="s">
        <v>480</v>
      </c>
      <c r="I193" s="123">
        <f t="shared" si="19"/>
        <v>7390</v>
      </c>
      <c r="J193" s="124">
        <v>7390</v>
      </c>
      <c r="K193" s="125">
        <v>0</v>
      </c>
      <c r="L193" s="126">
        <f t="shared" si="29"/>
        <v>7390</v>
      </c>
      <c r="M193" s="126">
        <v>7390</v>
      </c>
      <c r="N193" s="127">
        <v>0</v>
      </c>
      <c r="O193" s="128">
        <f t="shared" si="30"/>
        <v>0</v>
      </c>
      <c r="P193" s="129">
        <f t="shared" si="20"/>
        <v>0</v>
      </c>
      <c r="Q193" s="130">
        <f t="shared" si="21"/>
        <v>0</v>
      </c>
      <c r="R193" s="72">
        <v>94</v>
      </c>
      <c r="S193" s="1" t="s">
        <v>457</v>
      </c>
      <c r="T193" s="4" t="s">
        <v>468</v>
      </c>
      <c r="U193" s="32">
        <v>94</v>
      </c>
      <c r="V193" s="28" t="s">
        <v>457</v>
      </c>
      <c r="W193" s="28" t="s">
        <v>467</v>
      </c>
      <c r="X193" s="28"/>
      <c r="Y193" s="28"/>
      <c r="Z193" s="131"/>
      <c r="AA193" s="66" t="s">
        <v>443</v>
      </c>
      <c r="AB193" s="61"/>
      <c r="AC193" s="57"/>
    </row>
    <row r="194" spans="1:29" ht="36" customHeight="1" x14ac:dyDescent="0.3">
      <c r="A194" s="47"/>
      <c r="B194" s="65">
        <f t="shared" si="27"/>
        <v>189</v>
      </c>
      <c r="C194" s="76" t="s">
        <v>234</v>
      </c>
      <c r="D194" s="77" t="s">
        <v>319</v>
      </c>
      <c r="E194" s="77" t="s">
        <v>41</v>
      </c>
      <c r="F194" s="59" t="s">
        <v>320</v>
      </c>
      <c r="G194" s="118" t="s">
        <v>470</v>
      </c>
      <c r="H194" s="86" t="s">
        <v>480</v>
      </c>
      <c r="I194" s="123">
        <f t="shared" si="19"/>
        <v>31079</v>
      </c>
      <c r="J194" s="124">
        <v>31079</v>
      </c>
      <c r="K194" s="125">
        <v>0</v>
      </c>
      <c r="L194" s="126">
        <f t="shared" si="29"/>
        <v>31039</v>
      </c>
      <c r="M194" s="126">
        <v>31039</v>
      </c>
      <c r="N194" s="127">
        <v>0</v>
      </c>
      <c r="O194" s="128">
        <f t="shared" si="30"/>
        <v>40</v>
      </c>
      <c r="P194" s="129">
        <f t="shared" si="20"/>
        <v>40</v>
      </c>
      <c r="Q194" s="130">
        <f t="shared" si="21"/>
        <v>0</v>
      </c>
      <c r="R194" s="72">
        <v>89</v>
      </c>
      <c r="S194" s="1" t="s">
        <v>478</v>
      </c>
      <c r="T194" s="4" t="s">
        <v>468</v>
      </c>
      <c r="U194" s="32">
        <v>89</v>
      </c>
      <c r="V194" s="28" t="s">
        <v>517</v>
      </c>
      <c r="W194" s="28" t="s">
        <v>467</v>
      </c>
      <c r="X194" s="28"/>
      <c r="Y194" s="28"/>
      <c r="Z194" s="131"/>
      <c r="AA194" s="66" t="s">
        <v>443</v>
      </c>
      <c r="AB194" s="61"/>
      <c r="AC194" s="57"/>
    </row>
    <row r="195" spans="1:29" ht="36" customHeight="1" x14ac:dyDescent="0.3">
      <c r="A195" s="47"/>
      <c r="B195" s="65">
        <f t="shared" si="27"/>
        <v>190</v>
      </c>
      <c r="C195" s="76" t="s">
        <v>234</v>
      </c>
      <c r="D195" s="77" t="s">
        <v>321</v>
      </c>
      <c r="E195" s="77" t="s">
        <v>41</v>
      </c>
      <c r="F195" s="59" t="s">
        <v>322</v>
      </c>
      <c r="G195" s="118" t="s">
        <v>470</v>
      </c>
      <c r="H195" s="86" t="s">
        <v>480</v>
      </c>
      <c r="I195" s="123">
        <f t="shared" si="19"/>
        <v>41080</v>
      </c>
      <c r="J195" s="124">
        <v>41080</v>
      </c>
      <c r="K195" s="125">
        <v>0</v>
      </c>
      <c r="L195" s="126">
        <f t="shared" si="29"/>
        <v>0</v>
      </c>
      <c r="M195" s="126">
        <v>0</v>
      </c>
      <c r="N195" s="127">
        <v>0</v>
      </c>
      <c r="O195" s="128">
        <f t="shared" si="30"/>
        <v>41080</v>
      </c>
      <c r="P195" s="129">
        <f t="shared" si="20"/>
        <v>41080</v>
      </c>
      <c r="Q195" s="130">
        <f t="shared" si="21"/>
        <v>0</v>
      </c>
      <c r="R195" s="72" t="s">
        <v>504</v>
      </c>
      <c r="S195" s="1" t="s">
        <v>504</v>
      </c>
      <c r="T195" s="4" t="s">
        <v>468</v>
      </c>
      <c r="U195" s="32" t="s">
        <v>562</v>
      </c>
      <c r="V195" s="28" t="s">
        <v>562</v>
      </c>
      <c r="W195" s="28" t="s">
        <v>467</v>
      </c>
      <c r="X195" s="28"/>
      <c r="Y195" s="28"/>
      <c r="Z195" s="87" t="s">
        <v>503</v>
      </c>
      <c r="AA195" s="66" t="s">
        <v>454</v>
      </c>
      <c r="AB195" s="61"/>
      <c r="AC195" s="104"/>
    </row>
    <row r="196" spans="1:29" ht="36" customHeight="1" x14ac:dyDescent="0.3">
      <c r="A196" s="47"/>
      <c r="B196" s="65">
        <f t="shared" si="27"/>
        <v>191</v>
      </c>
      <c r="C196" s="76" t="s">
        <v>234</v>
      </c>
      <c r="D196" s="77" t="s">
        <v>323</v>
      </c>
      <c r="E196" s="77" t="s">
        <v>41</v>
      </c>
      <c r="F196" s="59" t="s">
        <v>324</v>
      </c>
      <c r="G196" s="118" t="s">
        <v>470</v>
      </c>
      <c r="H196" s="86" t="s">
        <v>480</v>
      </c>
      <c r="I196" s="123">
        <f t="shared" si="19"/>
        <v>102000</v>
      </c>
      <c r="J196" s="124">
        <v>102000</v>
      </c>
      <c r="K196" s="125">
        <v>0</v>
      </c>
      <c r="L196" s="126">
        <f t="shared" ref="L196:L209" si="31">SUM(M196:N196)</f>
        <v>100282</v>
      </c>
      <c r="M196" s="126">
        <v>100282</v>
      </c>
      <c r="N196" s="127">
        <v>0</v>
      </c>
      <c r="O196" s="128">
        <f t="shared" ref="O196:O209" si="32">SUM(P196:Q196)</f>
        <v>1718</v>
      </c>
      <c r="P196" s="129">
        <f t="shared" si="20"/>
        <v>1718</v>
      </c>
      <c r="Q196" s="130">
        <f t="shared" si="21"/>
        <v>0</v>
      </c>
      <c r="R196" s="72">
        <v>91</v>
      </c>
      <c r="S196" s="1" t="s">
        <v>457</v>
      </c>
      <c r="T196" s="4" t="s">
        <v>468</v>
      </c>
      <c r="U196" s="32">
        <v>91</v>
      </c>
      <c r="V196" s="28" t="s">
        <v>457</v>
      </c>
      <c r="W196" s="28" t="s">
        <v>467</v>
      </c>
      <c r="X196" s="28"/>
      <c r="Y196" s="28"/>
      <c r="Z196" s="131"/>
      <c r="AA196" s="66" t="s">
        <v>453</v>
      </c>
      <c r="AB196" s="61"/>
      <c r="AC196" s="104"/>
    </row>
    <row r="197" spans="1:29" ht="36" customHeight="1" x14ac:dyDescent="0.3">
      <c r="A197" s="47"/>
      <c r="B197" s="65">
        <f t="shared" si="27"/>
        <v>192</v>
      </c>
      <c r="C197" s="76" t="s">
        <v>234</v>
      </c>
      <c r="D197" s="77" t="s">
        <v>414</v>
      </c>
      <c r="E197" s="77" t="s">
        <v>41</v>
      </c>
      <c r="F197" s="59" t="s">
        <v>325</v>
      </c>
      <c r="G197" s="118" t="s">
        <v>470</v>
      </c>
      <c r="H197" s="86" t="s">
        <v>480</v>
      </c>
      <c r="I197" s="123">
        <f t="shared" si="19"/>
        <v>4520</v>
      </c>
      <c r="J197" s="124">
        <v>4520</v>
      </c>
      <c r="K197" s="125">
        <v>0</v>
      </c>
      <c r="L197" s="126">
        <f t="shared" si="31"/>
        <v>0</v>
      </c>
      <c r="M197" s="126">
        <v>0</v>
      </c>
      <c r="N197" s="127">
        <v>0</v>
      </c>
      <c r="O197" s="128">
        <f t="shared" si="32"/>
        <v>4520</v>
      </c>
      <c r="P197" s="129">
        <f t="shared" si="20"/>
        <v>4520</v>
      </c>
      <c r="Q197" s="130">
        <f t="shared" si="21"/>
        <v>0</v>
      </c>
      <c r="R197" s="72" t="s">
        <v>504</v>
      </c>
      <c r="S197" s="1" t="s">
        <v>504</v>
      </c>
      <c r="T197" s="4" t="s">
        <v>468</v>
      </c>
      <c r="U197" s="32" t="s">
        <v>562</v>
      </c>
      <c r="V197" s="28" t="s">
        <v>562</v>
      </c>
      <c r="W197" s="28" t="s">
        <v>467</v>
      </c>
      <c r="X197" s="28"/>
      <c r="Y197" s="28"/>
      <c r="Z197" s="87" t="s">
        <v>503</v>
      </c>
      <c r="AA197" s="66" t="s">
        <v>435</v>
      </c>
      <c r="AB197" s="61"/>
      <c r="AC197" s="57"/>
    </row>
    <row r="198" spans="1:29" ht="36" customHeight="1" x14ac:dyDescent="0.3">
      <c r="A198" s="47"/>
      <c r="B198" s="65">
        <f t="shared" si="27"/>
        <v>193</v>
      </c>
      <c r="C198" s="76" t="s">
        <v>234</v>
      </c>
      <c r="D198" s="77" t="s">
        <v>415</v>
      </c>
      <c r="E198" s="77" t="s">
        <v>41</v>
      </c>
      <c r="F198" s="59" t="s">
        <v>326</v>
      </c>
      <c r="G198" s="118" t="s">
        <v>470</v>
      </c>
      <c r="H198" s="86" t="s">
        <v>480</v>
      </c>
      <c r="I198" s="123">
        <f t="shared" si="19"/>
        <v>29230</v>
      </c>
      <c r="J198" s="124">
        <v>29230</v>
      </c>
      <c r="K198" s="125">
        <v>0</v>
      </c>
      <c r="L198" s="126">
        <f t="shared" si="31"/>
        <v>29225</v>
      </c>
      <c r="M198" s="126">
        <v>29225</v>
      </c>
      <c r="N198" s="127">
        <v>0</v>
      </c>
      <c r="O198" s="128">
        <f t="shared" si="32"/>
        <v>5</v>
      </c>
      <c r="P198" s="129">
        <f t="shared" si="20"/>
        <v>5</v>
      </c>
      <c r="Q198" s="130">
        <f t="shared" si="21"/>
        <v>0</v>
      </c>
      <c r="R198" s="72">
        <v>89</v>
      </c>
      <c r="S198" s="1" t="s">
        <v>478</v>
      </c>
      <c r="T198" s="4" t="s">
        <v>468</v>
      </c>
      <c r="U198" s="32">
        <v>89</v>
      </c>
      <c r="V198" s="28" t="s">
        <v>517</v>
      </c>
      <c r="W198" s="28" t="s">
        <v>467</v>
      </c>
      <c r="X198" s="28"/>
      <c r="Y198" s="28"/>
      <c r="Z198" s="131"/>
      <c r="AA198" s="66" t="s">
        <v>435</v>
      </c>
      <c r="AB198" s="61"/>
      <c r="AC198" s="57"/>
    </row>
    <row r="199" spans="1:29" ht="36" customHeight="1" x14ac:dyDescent="0.3">
      <c r="A199" s="47"/>
      <c r="B199" s="65">
        <f t="shared" si="27"/>
        <v>194</v>
      </c>
      <c r="C199" s="76" t="s">
        <v>234</v>
      </c>
      <c r="D199" s="77" t="s">
        <v>416</v>
      </c>
      <c r="E199" s="77" t="s">
        <v>41</v>
      </c>
      <c r="F199" s="59" t="s">
        <v>327</v>
      </c>
      <c r="G199" s="118" t="s">
        <v>470</v>
      </c>
      <c r="H199" s="86" t="s">
        <v>480</v>
      </c>
      <c r="I199" s="123">
        <f t="shared" ref="I199:I242" si="33">SUM(J199:K199)</f>
        <v>9516</v>
      </c>
      <c r="J199" s="124">
        <v>9516</v>
      </c>
      <c r="K199" s="125">
        <v>0</v>
      </c>
      <c r="L199" s="126">
        <f t="shared" si="31"/>
        <v>0</v>
      </c>
      <c r="M199" s="126">
        <v>0</v>
      </c>
      <c r="N199" s="127">
        <v>0</v>
      </c>
      <c r="O199" s="128">
        <f t="shared" si="32"/>
        <v>9516</v>
      </c>
      <c r="P199" s="129">
        <f t="shared" ref="P199:Q242" si="34">J199-M199</f>
        <v>9516</v>
      </c>
      <c r="Q199" s="130">
        <f t="shared" ref="Q199:Q238" si="35">K199-N199</f>
        <v>0</v>
      </c>
      <c r="R199" s="72" t="s">
        <v>504</v>
      </c>
      <c r="S199" s="1" t="s">
        <v>504</v>
      </c>
      <c r="T199" s="4" t="s">
        <v>468</v>
      </c>
      <c r="U199" s="32" t="s">
        <v>562</v>
      </c>
      <c r="V199" s="28" t="s">
        <v>562</v>
      </c>
      <c r="W199" s="28" t="s">
        <v>467</v>
      </c>
      <c r="X199" s="28"/>
      <c r="Y199" s="28"/>
      <c r="Z199" s="87" t="s">
        <v>503</v>
      </c>
      <c r="AA199" s="66" t="s">
        <v>435</v>
      </c>
      <c r="AB199" s="61"/>
      <c r="AC199" s="57"/>
    </row>
    <row r="200" spans="1:29" ht="36" customHeight="1" x14ac:dyDescent="0.3">
      <c r="A200" s="47"/>
      <c r="B200" s="65">
        <f t="shared" si="27"/>
        <v>195</v>
      </c>
      <c r="C200" s="76" t="s">
        <v>234</v>
      </c>
      <c r="D200" s="77" t="s">
        <v>417</v>
      </c>
      <c r="E200" s="77" t="s">
        <v>41</v>
      </c>
      <c r="F200" s="59" t="s">
        <v>328</v>
      </c>
      <c r="G200" s="118" t="s">
        <v>470</v>
      </c>
      <c r="H200" s="86" t="s">
        <v>480</v>
      </c>
      <c r="I200" s="123">
        <f t="shared" si="33"/>
        <v>26030</v>
      </c>
      <c r="J200" s="124">
        <v>26030</v>
      </c>
      <c r="K200" s="125">
        <v>0</v>
      </c>
      <c r="L200" s="126">
        <f t="shared" si="31"/>
        <v>0</v>
      </c>
      <c r="M200" s="126">
        <v>0</v>
      </c>
      <c r="N200" s="127">
        <v>0</v>
      </c>
      <c r="O200" s="128">
        <f t="shared" si="32"/>
        <v>26030</v>
      </c>
      <c r="P200" s="129">
        <f t="shared" si="34"/>
        <v>26030</v>
      </c>
      <c r="Q200" s="130">
        <f t="shared" si="35"/>
        <v>0</v>
      </c>
      <c r="R200" s="72" t="s">
        <v>504</v>
      </c>
      <c r="S200" s="1" t="s">
        <v>504</v>
      </c>
      <c r="T200" s="4" t="s">
        <v>468</v>
      </c>
      <c r="U200" s="32" t="s">
        <v>562</v>
      </c>
      <c r="V200" s="28" t="s">
        <v>562</v>
      </c>
      <c r="W200" s="28" t="s">
        <v>467</v>
      </c>
      <c r="X200" s="28"/>
      <c r="Y200" s="28"/>
      <c r="Z200" s="87" t="s">
        <v>503</v>
      </c>
      <c r="AA200" s="66" t="s">
        <v>435</v>
      </c>
      <c r="AB200" s="61"/>
      <c r="AC200" s="57"/>
    </row>
    <row r="201" spans="1:29" ht="36" customHeight="1" x14ac:dyDescent="0.3">
      <c r="A201" s="47"/>
      <c r="B201" s="65">
        <f t="shared" si="27"/>
        <v>196</v>
      </c>
      <c r="C201" s="76" t="s">
        <v>234</v>
      </c>
      <c r="D201" s="77" t="s">
        <v>418</v>
      </c>
      <c r="E201" s="77" t="s">
        <v>41</v>
      </c>
      <c r="F201" s="59" t="s">
        <v>329</v>
      </c>
      <c r="G201" s="118" t="s">
        <v>470</v>
      </c>
      <c r="H201" s="86" t="s">
        <v>480</v>
      </c>
      <c r="I201" s="123">
        <f t="shared" si="33"/>
        <v>100000</v>
      </c>
      <c r="J201" s="124">
        <v>100000</v>
      </c>
      <c r="K201" s="125">
        <v>0</v>
      </c>
      <c r="L201" s="126">
        <f t="shared" si="31"/>
        <v>100000</v>
      </c>
      <c r="M201" s="126">
        <v>100000</v>
      </c>
      <c r="N201" s="127">
        <v>0</v>
      </c>
      <c r="O201" s="128">
        <f t="shared" si="32"/>
        <v>0</v>
      </c>
      <c r="P201" s="129">
        <f t="shared" si="34"/>
        <v>0</v>
      </c>
      <c r="Q201" s="130">
        <f t="shared" si="35"/>
        <v>0</v>
      </c>
      <c r="R201" s="72">
        <v>86</v>
      </c>
      <c r="S201" s="1" t="s">
        <v>478</v>
      </c>
      <c r="T201" s="4" t="s">
        <v>468</v>
      </c>
      <c r="U201" s="32">
        <v>86</v>
      </c>
      <c r="V201" s="28" t="s">
        <v>517</v>
      </c>
      <c r="W201" s="28" t="s">
        <v>467</v>
      </c>
      <c r="X201" s="28"/>
      <c r="Y201" s="28"/>
      <c r="Z201" s="131"/>
      <c r="AA201" s="66" t="s">
        <v>444</v>
      </c>
      <c r="AB201" s="61"/>
      <c r="AC201" s="57"/>
    </row>
    <row r="202" spans="1:29" ht="36" customHeight="1" x14ac:dyDescent="0.3">
      <c r="A202" s="47"/>
      <c r="B202" s="65">
        <f t="shared" si="27"/>
        <v>197</v>
      </c>
      <c r="C202" s="76" t="s">
        <v>234</v>
      </c>
      <c r="D202" s="77" t="s">
        <v>330</v>
      </c>
      <c r="E202" s="77" t="s">
        <v>41</v>
      </c>
      <c r="F202" s="59" t="s">
        <v>331</v>
      </c>
      <c r="G202" s="118" t="s">
        <v>470</v>
      </c>
      <c r="H202" s="86" t="s">
        <v>480</v>
      </c>
      <c r="I202" s="123">
        <f t="shared" si="33"/>
        <v>13690</v>
      </c>
      <c r="J202" s="124">
        <v>13690</v>
      </c>
      <c r="K202" s="125">
        <v>0</v>
      </c>
      <c r="L202" s="126">
        <f t="shared" si="31"/>
        <v>13690</v>
      </c>
      <c r="M202" s="126">
        <v>13690</v>
      </c>
      <c r="N202" s="127">
        <v>0</v>
      </c>
      <c r="O202" s="128">
        <f t="shared" si="32"/>
        <v>0</v>
      </c>
      <c r="P202" s="129">
        <f t="shared" si="34"/>
        <v>0</v>
      </c>
      <c r="Q202" s="130">
        <f t="shared" si="35"/>
        <v>0</v>
      </c>
      <c r="R202" s="72">
        <v>90</v>
      </c>
      <c r="S202" s="1" t="s">
        <v>457</v>
      </c>
      <c r="T202" s="4" t="s">
        <v>468</v>
      </c>
      <c r="U202" s="32">
        <v>90</v>
      </c>
      <c r="V202" s="28" t="s">
        <v>457</v>
      </c>
      <c r="W202" s="28" t="s">
        <v>467</v>
      </c>
      <c r="X202" s="28"/>
      <c r="Y202" s="28"/>
      <c r="Z202" s="131"/>
      <c r="AA202" s="66" t="s">
        <v>435</v>
      </c>
      <c r="AB202" s="61"/>
      <c r="AC202" s="57"/>
    </row>
    <row r="203" spans="1:29" ht="36" customHeight="1" x14ac:dyDescent="0.3">
      <c r="A203" s="47"/>
      <c r="B203" s="65">
        <f t="shared" si="27"/>
        <v>198</v>
      </c>
      <c r="C203" s="76" t="s">
        <v>234</v>
      </c>
      <c r="D203" s="77" t="s">
        <v>332</v>
      </c>
      <c r="E203" s="77" t="s">
        <v>41</v>
      </c>
      <c r="F203" s="59" t="s">
        <v>333</v>
      </c>
      <c r="G203" s="118" t="s">
        <v>470</v>
      </c>
      <c r="H203" s="86" t="s">
        <v>480</v>
      </c>
      <c r="I203" s="123">
        <f t="shared" si="33"/>
        <v>6000</v>
      </c>
      <c r="J203" s="124">
        <v>6000</v>
      </c>
      <c r="K203" s="125">
        <v>0</v>
      </c>
      <c r="L203" s="126">
        <f t="shared" si="31"/>
        <v>0</v>
      </c>
      <c r="M203" s="126">
        <v>0</v>
      </c>
      <c r="N203" s="127">
        <v>0</v>
      </c>
      <c r="O203" s="128">
        <f t="shared" si="32"/>
        <v>6000</v>
      </c>
      <c r="P203" s="129">
        <f t="shared" si="34"/>
        <v>6000</v>
      </c>
      <c r="Q203" s="130">
        <f t="shared" si="35"/>
        <v>0</v>
      </c>
      <c r="R203" s="72" t="s">
        <v>504</v>
      </c>
      <c r="S203" s="1" t="s">
        <v>504</v>
      </c>
      <c r="T203" s="4" t="s">
        <v>468</v>
      </c>
      <c r="U203" s="32" t="s">
        <v>562</v>
      </c>
      <c r="V203" s="28" t="s">
        <v>562</v>
      </c>
      <c r="W203" s="28" t="s">
        <v>467</v>
      </c>
      <c r="X203" s="28"/>
      <c r="Y203" s="28"/>
      <c r="Z203" s="87" t="s">
        <v>503</v>
      </c>
      <c r="AA203" s="66" t="s">
        <v>435</v>
      </c>
      <c r="AB203" s="61"/>
      <c r="AC203" s="57"/>
    </row>
    <row r="204" spans="1:29" ht="36" customHeight="1" x14ac:dyDescent="0.3">
      <c r="A204" s="47" t="s">
        <v>1</v>
      </c>
      <c r="B204" s="65">
        <f t="shared" si="27"/>
        <v>199</v>
      </c>
      <c r="C204" s="76" t="s">
        <v>234</v>
      </c>
      <c r="D204" s="77" t="s">
        <v>334</v>
      </c>
      <c r="E204" s="77" t="s">
        <v>41</v>
      </c>
      <c r="F204" s="59" t="s">
        <v>335</v>
      </c>
      <c r="G204" s="118" t="s">
        <v>470</v>
      </c>
      <c r="H204" s="86" t="s">
        <v>480</v>
      </c>
      <c r="I204" s="123">
        <f t="shared" si="33"/>
        <v>125000</v>
      </c>
      <c r="J204" s="124">
        <v>125000</v>
      </c>
      <c r="K204" s="125">
        <v>0</v>
      </c>
      <c r="L204" s="126">
        <f t="shared" si="31"/>
        <v>125000</v>
      </c>
      <c r="M204" s="126">
        <v>125000</v>
      </c>
      <c r="N204" s="127">
        <v>0</v>
      </c>
      <c r="O204" s="128">
        <f t="shared" si="32"/>
        <v>0</v>
      </c>
      <c r="P204" s="129">
        <f t="shared" si="34"/>
        <v>0</v>
      </c>
      <c r="Q204" s="130">
        <f t="shared" si="35"/>
        <v>0</v>
      </c>
      <c r="R204" s="72">
        <v>86</v>
      </c>
      <c r="S204" s="1" t="s">
        <v>478</v>
      </c>
      <c r="T204" s="4" t="s">
        <v>468</v>
      </c>
      <c r="U204" s="32">
        <v>86</v>
      </c>
      <c r="V204" s="28" t="s">
        <v>517</v>
      </c>
      <c r="W204" s="28" t="s">
        <v>467</v>
      </c>
      <c r="X204" s="28"/>
      <c r="Y204" s="28"/>
      <c r="Z204" s="131"/>
      <c r="AA204" s="66" t="s">
        <v>435</v>
      </c>
      <c r="AB204" s="61"/>
      <c r="AC204" s="57"/>
    </row>
    <row r="205" spans="1:29" s="10" customFormat="1" ht="36" customHeight="1" x14ac:dyDescent="0.3">
      <c r="A205" s="48" t="s">
        <v>1</v>
      </c>
      <c r="B205" s="65">
        <f t="shared" si="27"/>
        <v>200</v>
      </c>
      <c r="C205" s="76" t="s">
        <v>234</v>
      </c>
      <c r="D205" s="77" t="s">
        <v>336</v>
      </c>
      <c r="E205" s="77" t="s">
        <v>41</v>
      </c>
      <c r="F205" s="59" t="s">
        <v>337</v>
      </c>
      <c r="G205" s="118" t="s">
        <v>470</v>
      </c>
      <c r="H205" s="86" t="s">
        <v>480</v>
      </c>
      <c r="I205" s="123">
        <f t="shared" si="33"/>
        <v>27800</v>
      </c>
      <c r="J205" s="124">
        <v>27800</v>
      </c>
      <c r="K205" s="125">
        <v>0</v>
      </c>
      <c r="L205" s="126">
        <f t="shared" si="31"/>
        <v>5870</v>
      </c>
      <c r="M205" s="126">
        <v>5870</v>
      </c>
      <c r="N205" s="127">
        <v>0</v>
      </c>
      <c r="O205" s="128">
        <f t="shared" si="32"/>
        <v>21930</v>
      </c>
      <c r="P205" s="129">
        <f t="shared" si="34"/>
        <v>21930</v>
      </c>
      <c r="Q205" s="130">
        <f t="shared" si="35"/>
        <v>0</v>
      </c>
      <c r="R205" s="72">
        <v>86</v>
      </c>
      <c r="S205" s="1" t="s">
        <v>478</v>
      </c>
      <c r="T205" s="4" t="s">
        <v>468</v>
      </c>
      <c r="U205" s="33">
        <v>86</v>
      </c>
      <c r="V205" s="29" t="s">
        <v>517</v>
      </c>
      <c r="W205" s="29" t="s">
        <v>467</v>
      </c>
      <c r="X205" s="29"/>
      <c r="Y205" s="29"/>
      <c r="Z205" s="87"/>
      <c r="AA205" s="66" t="s">
        <v>446</v>
      </c>
      <c r="AB205" s="62"/>
      <c r="AC205" s="58"/>
    </row>
    <row r="206" spans="1:29" ht="36" customHeight="1" x14ac:dyDescent="0.3">
      <c r="A206" s="47" t="s">
        <v>1</v>
      </c>
      <c r="B206" s="65">
        <f t="shared" si="27"/>
        <v>201</v>
      </c>
      <c r="C206" s="76" t="s">
        <v>234</v>
      </c>
      <c r="D206" s="77" t="s">
        <v>338</v>
      </c>
      <c r="E206" s="77" t="s">
        <v>41</v>
      </c>
      <c r="F206" s="59" t="s">
        <v>339</v>
      </c>
      <c r="G206" s="118" t="s">
        <v>470</v>
      </c>
      <c r="H206" s="86" t="s">
        <v>480</v>
      </c>
      <c r="I206" s="123">
        <f t="shared" si="33"/>
        <v>15260</v>
      </c>
      <c r="J206" s="124">
        <v>15260</v>
      </c>
      <c r="K206" s="125">
        <v>0</v>
      </c>
      <c r="L206" s="126">
        <f t="shared" si="31"/>
        <v>0</v>
      </c>
      <c r="M206" s="126">
        <v>0</v>
      </c>
      <c r="N206" s="127">
        <v>0</v>
      </c>
      <c r="O206" s="128">
        <f t="shared" si="32"/>
        <v>15260</v>
      </c>
      <c r="P206" s="129">
        <f t="shared" si="34"/>
        <v>15260</v>
      </c>
      <c r="Q206" s="130">
        <f t="shared" si="35"/>
        <v>0</v>
      </c>
      <c r="R206" s="72" t="s">
        <v>504</v>
      </c>
      <c r="S206" s="1" t="s">
        <v>504</v>
      </c>
      <c r="T206" s="4" t="s">
        <v>468</v>
      </c>
      <c r="U206" s="32" t="s">
        <v>562</v>
      </c>
      <c r="V206" s="28" t="s">
        <v>562</v>
      </c>
      <c r="W206" s="28" t="s">
        <v>467</v>
      </c>
      <c r="X206" s="28"/>
      <c r="Y206" s="28"/>
      <c r="Z206" s="87" t="s">
        <v>503</v>
      </c>
      <c r="AA206" s="66" t="s">
        <v>435</v>
      </c>
      <c r="AB206" s="61"/>
      <c r="AC206" s="57"/>
    </row>
    <row r="207" spans="1:29" ht="36" customHeight="1" x14ac:dyDescent="0.3">
      <c r="A207" s="47" t="s">
        <v>1</v>
      </c>
      <c r="B207" s="65">
        <f t="shared" si="27"/>
        <v>202</v>
      </c>
      <c r="C207" s="76" t="s">
        <v>234</v>
      </c>
      <c r="D207" s="77" t="s">
        <v>419</v>
      </c>
      <c r="E207" s="77" t="s">
        <v>41</v>
      </c>
      <c r="F207" s="59" t="s">
        <v>340</v>
      </c>
      <c r="G207" s="118" t="s">
        <v>470</v>
      </c>
      <c r="H207" s="86" t="s">
        <v>480</v>
      </c>
      <c r="I207" s="123">
        <f t="shared" si="33"/>
        <v>32000</v>
      </c>
      <c r="J207" s="124">
        <v>32000</v>
      </c>
      <c r="K207" s="125">
        <v>0</v>
      </c>
      <c r="L207" s="126">
        <f t="shared" si="31"/>
        <v>24760</v>
      </c>
      <c r="M207" s="126">
        <v>24760</v>
      </c>
      <c r="N207" s="127">
        <v>0</v>
      </c>
      <c r="O207" s="128">
        <f t="shared" si="32"/>
        <v>7240</v>
      </c>
      <c r="P207" s="129">
        <f t="shared" si="34"/>
        <v>7240</v>
      </c>
      <c r="Q207" s="130">
        <f t="shared" si="35"/>
        <v>0</v>
      </c>
      <c r="R207" s="72">
        <v>91</v>
      </c>
      <c r="S207" s="1" t="s">
        <v>457</v>
      </c>
      <c r="T207" s="4" t="s">
        <v>468</v>
      </c>
      <c r="U207" s="32">
        <v>91</v>
      </c>
      <c r="V207" s="28" t="s">
        <v>457</v>
      </c>
      <c r="W207" s="28" t="s">
        <v>467</v>
      </c>
      <c r="X207" s="28"/>
      <c r="Y207" s="28"/>
      <c r="Z207" s="131"/>
      <c r="AA207" s="66" t="s">
        <v>447</v>
      </c>
      <c r="AB207" s="61"/>
      <c r="AC207" s="57"/>
    </row>
    <row r="208" spans="1:29" ht="36" customHeight="1" x14ac:dyDescent="0.3">
      <c r="A208" s="47" t="s">
        <v>1</v>
      </c>
      <c r="B208" s="65">
        <f t="shared" si="27"/>
        <v>203</v>
      </c>
      <c r="C208" s="76" t="s">
        <v>234</v>
      </c>
      <c r="D208" s="77" t="s">
        <v>341</v>
      </c>
      <c r="E208" s="77" t="s">
        <v>41</v>
      </c>
      <c r="F208" s="59" t="s">
        <v>342</v>
      </c>
      <c r="G208" s="118" t="s">
        <v>470</v>
      </c>
      <c r="H208" s="86" t="s">
        <v>480</v>
      </c>
      <c r="I208" s="123">
        <f t="shared" si="33"/>
        <v>42000</v>
      </c>
      <c r="J208" s="124">
        <v>42000</v>
      </c>
      <c r="K208" s="125">
        <v>0</v>
      </c>
      <c r="L208" s="126">
        <f t="shared" si="31"/>
        <v>42000</v>
      </c>
      <c r="M208" s="126">
        <v>42000</v>
      </c>
      <c r="N208" s="127">
        <v>0</v>
      </c>
      <c r="O208" s="128">
        <f t="shared" si="32"/>
        <v>0</v>
      </c>
      <c r="P208" s="129">
        <f t="shared" si="34"/>
        <v>0</v>
      </c>
      <c r="Q208" s="130">
        <f t="shared" si="35"/>
        <v>0</v>
      </c>
      <c r="R208" s="72">
        <v>81</v>
      </c>
      <c r="S208" s="1" t="s">
        <v>478</v>
      </c>
      <c r="T208" s="4" t="s">
        <v>468</v>
      </c>
      <c r="U208" s="32">
        <v>81</v>
      </c>
      <c r="V208" s="28" t="s">
        <v>517</v>
      </c>
      <c r="W208" s="28" t="s">
        <v>467</v>
      </c>
      <c r="X208" s="28"/>
      <c r="Y208" s="28"/>
      <c r="Z208" s="131"/>
      <c r="AA208" s="66" t="s">
        <v>447</v>
      </c>
      <c r="AB208" s="61"/>
      <c r="AC208" s="57"/>
    </row>
    <row r="209" spans="1:29" ht="36" customHeight="1" x14ac:dyDescent="0.3">
      <c r="A209" s="47" t="s">
        <v>1</v>
      </c>
      <c r="B209" s="65">
        <f t="shared" si="27"/>
        <v>204</v>
      </c>
      <c r="C209" s="76" t="s">
        <v>234</v>
      </c>
      <c r="D209" s="77" t="s">
        <v>343</v>
      </c>
      <c r="E209" s="77" t="s">
        <v>41</v>
      </c>
      <c r="F209" s="59" t="s">
        <v>344</v>
      </c>
      <c r="G209" s="118" t="s">
        <v>470</v>
      </c>
      <c r="H209" s="86" t="s">
        <v>480</v>
      </c>
      <c r="I209" s="123">
        <f t="shared" si="33"/>
        <v>40000</v>
      </c>
      <c r="J209" s="124">
        <v>40000</v>
      </c>
      <c r="K209" s="125">
        <v>0</v>
      </c>
      <c r="L209" s="126">
        <f t="shared" si="31"/>
        <v>40000</v>
      </c>
      <c r="M209" s="126">
        <v>40000</v>
      </c>
      <c r="N209" s="127">
        <v>0</v>
      </c>
      <c r="O209" s="128">
        <f t="shared" si="32"/>
        <v>0</v>
      </c>
      <c r="P209" s="129">
        <f t="shared" si="34"/>
        <v>0</v>
      </c>
      <c r="Q209" s="130">
        <f t="shared" si="35"/>
        <v>0</v>
      </c>
      <c r="R209" s="72">
        <v>86</v>
      </c>
      <c r="S209" s="1" t="s">
        <v>478</v>
      </c>
      <c r="T209" s="4" t="s">
        <v>468</v>
      </c>
      <c r="U209" s="32">
        <v>86</v>
      </c>
      <c r="V209" s="28" t="s">
        <v>517</v>
      </c>
      <c r="W209" s="28" t="s">
        <v>467</v>
      </c>
      <c r="X209" s="28"/>
      <c r="Y209" s="28"/>
      <c r="Z209" s="131"/>
      <c r="AA209" s="66" t="s">
        <v>446</v>
      </c>
      <c r="AB209" s="61"/>
      <c r="AC209" s="57"/>
    </row>
    <row r="210" spans="1:29" ht="36" customHeight="1" x14ac:dyDescent="0.3">
      <c r="A210" s="47" t="s">
        <v>1</v>
      </c>
      <c r="B210" s="65">
        <f t="shared" si="27"/>
        <v>205</v>
      </c>
      <c r="C210" s="76" t="s">
        <v>345</v>
      </c>
      <c r="D210" s="77" t="s">
        <v>346</v>
      </c>
      <c r="E210" s="77" t="s">
        <v>37</v>
      </c>
      <c r="F210" s="59" t="s">
        <v>347</v>
      </c>
      <c r="G210" s="114" t="s">
        <v>661</v>
      </c>
      <c r="H210" s="86" t="s">
        <v>662</v>
      </c>
      <c r="I210" s="123">
        <f t="shared" si="33"/>
        <v>3330</v>
      </c>
      <c r="J210" s="124">
        <v>2550</v>
      </c>
      <c r="K210" s="125">
        <v>780</v>
      </c>
      <c r="L210" s="126">
        <f t="shared" ref="L210:L220" si="36">SUM(M210:N210)</f>
        <v>3330</v>
      </c>
      <c r="M210" s="126">
        <v>2550</v>
      </c>
      <c r="N210" s="127">
        <v>780</v>
      </c>
      <c r="O210" s="128">
        <f t="shared" ref="O210:O220" si="37">SUM(P210:Q210)</f>
        <v>0</v>
      </c>
      <c r="P210" s="129">
        <f t="shared" si="34"/>
        <v>0</v>
      </c>
      <c r="Q210" s="130">
        <f t="shared" si="35"/>
        <v>0</v>
      </c>
      <c r="R210" s="72">
        <v>94</v>
      </c>
      <c r="S210" s="1" t="s">
        <v>663</v>
      </c>
      <c r="T210" s="4" t="s">
        <v>664</v>
      </c>
      <c r="U210" s="32">
        <v>94</v>
      </c>
      <c r="V210" s="28" t="s">
        <v>457</v>
      </c>
      <c r="W210" s="28" t="s">
        <v>467</v>
      </c>
      <c r="X210" s="28"/>
      <c r="Y210" s="28"/>
      <c r="Z210" s="131"/>
      <c r="AA210" s="66" t="s">
        <v>433</v>
      </c>
      <c r="AB210" s="61"/>
      <c r="AC210" s="57"/>
    </row>
    <row r="211" spans="1:29" ht="36" customHeight="1" x14ac:dyDescent="0.3">
      <c r="A211" s="47" t="s">
        <v>1</v>
      </c>
      <c r="B211" s="105">
        <f t="shared" si="27"/>
        <v>206</v>
      </c>
      <c r="C211" s="106" t="s">
        <v>348</v>
      </c>
      <c r="D211" s="107" t="s">
        <v>349</v>
      </c>
      <c r="E211" s="107" t="s">
        <v>37</v>
      </c>
      <c r="F211" s="108" t="s">
        <v>350</v>
      </c>
      <c r="G211" s="116" t="s">
        <v>639</v>
      </c>
      <c r="H211" s="86" t="s">
        <v>563</v>
      </c>
      <c r="I211" s="123">
        <f t="shared" si="33"/>
        <v>20000</v>
      </c>
      <c r="J211" s="124">
        <v>20000</v>
      </c>
      <c r="K211" s="125">
        <v>0</v>
      </c>
      <c r="L211" s="126">
        <f t="shared" si="36"/>
        <v>0</v>
      </c>
      <c r="M211" s="126">
        <v>0</v>
      </c>
      <c r="N211" s="127">
        <v>0</v>
      </c>
      <c r="O211" s="128">
        <f t="shared" si="37"/>
        <v>20000</v>
      </c>
      <c r="P211" s="129">
        <f t="shared" si="34"/>
        <v>20000</v>
      </c>
      <c r="Q211" s="130">
        <f t="shared" si="35"/>
        <v>0</v>
      </c>
      <c r="R211" s="72" t="s">
        <v>563</v>
      </c>
      <c r="S211" s="1" t="s">
        <v>563</v>
      </c>
      <c r="T211" s="4" t="s">
        <v>563</v>
      </c>
      <c r="U211" s="32" t="s">
        <v>563</v>
      </c>
      <c r="V211" s="28" t="s">
        <v>563</v>
      </c>
      <c r="W211" s="28" t="s">
        <v>563</v>
      </c>
      <c r="X211" s="28"/>
      <c r="Y211" s="28"/>
      <c r="Z211" s="87" t="s">
        <v>666</v>
      </c>
      <c r="AA211" s="66" t="s">
        <v>448</v>
      </c>
      <c r="AB211" s="61">
        <v>93</v>
      </c>
      <c r="AC211" s="57">
        <v>92</v>
      </c>
    </row>
    <row r="212" spans="1:29" ht="36" customHeight="1" x14ac:dyDescent="0.3">
      <c r="A212" s="47" t="s">
        <v>1</v>
      </c>
      <c r="B212" s="65">
        <f t="shared" si="27"/>
        <v>207</v>
      </c>
      <c r="C212" s="76" t="s">
        <v>348</v>
      </c>
      <c r="D212" s="77" t="s">
        <v>351</v>
      </c>
      <c r="E212" s="77" t="s">
        <v>37</v>
      </c>
      <c r="F212" s="59" t="s">
        <v>350</v>
      </c>
      <c r="G212" s="114" t="s">
        <v>633</v>
      </c>
      <c r="H212" s="86" t="s">
        <v>635</v>
      </c>
      <c r="I212" s="123">
        <f t="shared" si="33"/>
        <v>27204</v>
      </c>
      <c r="J212" s="124">
        <v>25000</v>
      </c>
      <c r="K212" s="125">
        <v>2204</v>
      </c>
      <c r="L212" s="126">
        <f t="shared" si="36"/>
        <v>23856</v>
      </c>
      <c r="M212" s="126">
        <v>21836</v>
      </c>
      <c r="N212" s="127">
        <v>2020</v>
      </c>
      <c r="O212" s="128">
        <f t="shared" si="37"/>
        <v>3348</v>
      </c>
      <c r="P212" s="129">
        <f t="shared" si="34"/>
        <v>3164</v>
      </c>
      <c r="Q212" s="130">
        <f t="shared" si="35"/>
        <v>184</v>
      </c>
      <c r="R212" s="72">
        <v>97</v>
      </c>
      <c r="S212" s="1" t="s">
        <v>457</v>
      </c>
      <c r="T212" s="4" t="s">
        <v>467</v>
      </c>
      <c r="U212" s="32">
        <v>97</v>
      </c>
      <c r="V212" s="28" t="s">
        <v>570</v>
      </c>
      <c r="W212" s="28" t="s">
        <v>638</v>
      </c>
      <c r="X212" s="28"/>
      <c r="Y212" s="28"/>
      <c r="Z212" s="131"/>
      <c r="AA212" s="66" t="s">
        <v>450</v>
      </c>
      <c r="AB212" s="61"/>
      <c r="AC212" s="57"/>
    </row>
    <row r="213" spans="1:29" ht="36" customHeight="1" x14ac:dyDescent="0.3">
      <c r="A213" s="47" t="s">
        <v>1</v>
      </c>
      <c r="B213" s="65">
        <f t="shared" si="27"/>
        <v>208</v>
      </c>
      <c r="C213" s="76" t="s">
        <v>348</v>
      </c>
      <c r="D213" s="77" t="s">
        <v>352</v>
      </c>
      <c r="E213" s="77" t="s">
        <v>37</v>
      </c>
      <c r="F213" s="59" t="s">
        <v>350</v>
      </c>
      <c r="G213" s="147" t="s">
        <v>352</v>
      </c>
      <c r="H213" s="86" t="s">
        <v>636</v>
      </c>
      <c r="I213" s="123">
        <f t="shared" si="33"/>
        <v>25000</v>
      </c>
      <c r="J213" s="124">
        <v>25000</v>
      </c>
      <c r="K213" s="125">
        <v>0</v>
      </c>
      <c r="L213" s="126">
        <f t="shared" si="36"/>
        <v>21428</v>
      </c>
      <c r="M213" s="126">
        <v>19480</v>
      </c>
      <c r="N213" s="127">
        <v>1948</v>
      </c>
      <c r="O213" s="128">
        <f t="shared" si="37"/>
        <v>5520</v>
      </c>
      <c r="P213" s="129">
        <f t="shared" si="34"/>
        <v>5520</v>
      </c>
      <c r="Q213" s="130">
        <v>0</v>
      </c>
      <c r="R213" s="72">
        <v>94</v>
      </c>
      <c r="S213" s="1" t="s">
        <v>457</v>
      </c>
      <c r="T213" s="4" t="s">
        <v>467</v>
      </c>
      <c r="U213" s="32">
        <v>94</v>
      </c>
      <c r="V213" s="28" t="s">
        <v>570</v>
      </c>
      <c r="W213" s="28" t="s">
        <v>638</v>
      </c>
      <c r="X213" s="28"/>
      <c r="Y213" s="28"/>
      <c r="Z213" s="131"/>
      <c r="AA213" s="66" t="s">
        <v>450</v>
      </c>
      <c r="AB213" s="61"/>
      <c r="AC213" s="57"/>
    </row>
    <row r="214" spans="1:29" ht="36" customHeight="1" x14ac:dyDescent="0.3">
      <c r="A214" s="47" t="s">
        <v>1</v>
      </c>
      <c r="B214" s="65">
        <f t="shared" si="27"/>
        <v>209</v>
      </c>
      <c r="C214" s="76" t="s">
        <v>348</v>
      </c>
      <c r="D214" s="77" t="s">
        <v>353</v>
      </c>
      <c r="E214" s="77" t="s">
        <v>65</v>
      </c>
      <c r="F214" s="59" t="s">
        <v>354</v>
      </c>
      <c r="G214" s="114" t="s">
        <v>634</v>
      </c>
      <c r="H214" s="86" t="s">
        <v>637</v>
      </c>
      <c r="I214" s="123">
        <f t="shared" si="33"/>
        <v>26882</v>
      </c>
      <c r="J214" s="124">
        <v>21000</v>
      </c>
      <c r="K214" s="125">
        <v>5882</v>
      </c>
      <c r="L214" s="126">
        <f t="shared" si="36"/>
        <v>26115</v>
      </c>
      <c r="M214" s="126">
        <v>20233</v>
      </c>
      <c r="N214" s="127">
        <v>5882</v>
      </c>
      <c r="O214" s="128">
        <f t="shared" si="37"/>
        <v>767</v>
      </c>
      <c r="P214" s="129">
        <f t="shared" si="34"/>
        <v>767</v>
      </c>
      <c r="Q214" s="130">
        <f t="shared" si="35"/>
        <v>0</v>
      </c>
      <c r="R214" s="72">
        <v>100</v>
      </c>
      <c r="S214" s="1" t="s">
        <v>457</v>
      </c>
      <c r="T214" s="4" t="s">
        <v>467</v>
      </c>
      <c r="U214" s="32">
        <v>100</v>
      </c>
      <c r="V214" s="28" t="s">
        <v>570</v>
      </c>
      <c r="W214" s="28" t="s">
        <v>638</v>
      </c>
      <c r="X214" s="28"/>
      <c r="Y214" s="28"/>
      <c r="Z214" s="131"/>
      <c r="AA214" s="66" t="s">
        <v>435</v>
      </c>
      <c r="AB214" s="61"/>
      <c r="AC214" s="57"/>
    </row>
    <row r="215" spans="1:29" ht="36" customHeight="1" x14ac:dyDescent="0.3">
      <c r="A215" s="47" t="s">
        <v>1</v>
      </c>
      <c r="B215" s="65">
        <f t="shared" si="27"/>
        <v>210</v>
      </c>
      <c r="C215" s="76" t="s">
        <v>355</v>
      </c>
      <c r="D215" s="77" t="s">
        <v>356</v>
      </c>
      <c r="E215" s="77" t="s">
        <v>37</v>
      </c>
      <c r="F215" s="59" t="s">
        <v>357</v>
      </c>
      <c r="G215" s="118" t="s">
        <v>473</v>
      </c>
      <c r="H215" s="86" t="s">
        <v>474</v>
      </c>
      <c r="I215" s="123">
        <f t="shared" si="33"/>
        <v>6344</v>
      </c>
      <c r="J215" s="124">
        <v>6344</v>
      </c>
      <c r="K215" s="125"/>
      <c r="L215" s="126">
        <f t="shared" si="36"/>
        <v>6329</v>
      </c>
      <c r="M215" s="126">
        <v>6329</v>
      </c>
      <c r="N215" s="127"/>
      <c r="O215" s="128">
        <f t="shared" si="37"/>
        <v>15</v>
      </c>
      <c r="P215" s="129">
        <f t="shared" si="34"/>
        <v>15</v>
      </c>
      <c r="Q215" s="130">
        <f t="shared" si="35"/>
        <v>0</v>
      </c>
      <c r="R215" s="72">
        <v>96</v>
      </c>
      <c r="S215" s="1" t="s">
        <v>457</v>
      </c>
      <c r="T215" s="4" t="s">
        <v>458</v>
      </c>
      <c r="U215" s="32">
        <v>96</v>
      </c>
      <c r="V215" s="28" t="s">
        <v>466</v>
      </c>
      <c r="W215" s="28" t="s">
        <v>638</v>
      </c>
      <c r="X215" s="28"/>
      <c r="Y215" s="28"/>
      <c r="Z215" s="131"/>
      <c r="AA215" s="66" t="s">
        <v>433</v>
      </c>
      <c r="AB215" s="61"/>
      <c r="AC215" s="57"/>
    </row>
    <row r="216" spans="1:29" ht="36" customHeight="1" x14ac:dyDescent="0.3">
      <c r="A216" s="47" t="s">
        <v>1</v>
      </c>
      <c r="B216" s="65">
        <f t="shared" si="27"/>
        <v>211</v>
      </c>
      <c r="C216" s="76" t="s">
        <v>355</v>
      </c>
      <c r="D216" s="77" t="s">
        <v>356</v>
      </c>
      <c r="E216" s="77" t="s">
        <v>37</v>
      </c>
      <c r="F216" s="59" t="s">
        <v>357</v>
      </c>
      <c r="G216" s="120" t="s">
        <v>477</v>
      </c>
      <c r="H216" s="86" t="s">
        <v>475</v>
      </c>
      <c r="I216" s="123">
        <f t="shared" si="33"/>
        <v>1590</v>
      </c>
      <c r="J216" s="124">
        <v>1590</v>
      </c>
      <c r="K216" s="125"/>
      <c r="L216" s="126">
        <f t="shared" ref="L216" si="38">SUM(M216:N216)</f>
        <v>120</v>
      </c>
      <c r="M216" s="126">
        <v>120</v>
      </c>
      <c r="N216" s="127"/>
      <c r="O216" s="128">
        <f t="shared" ref="O216" si="39">SUM(P216:Q216)</f>
        <v>1470</v>
      </c>
      <c r="P216" s="129">
        <f t="shared" si="34"/>
        <v>1470</v>
      </c>
      <c r="Q216" s="130">
        <f t="shared" si="35"/>
        <v>0</v>
      </c>
      <c r="R216" s="72">
        <v>92</v>
      </c>
      <c r="S216" s="1" t="s">
        <v>457</v>
      </c>
      <c r="T216" s="4" t="s">
        <v>458</v>
      </c>
      <c r="U216" s="32">
        <v>85</v>
      </c>
      <c r="V216" s="28" t="s">
        <v>479</v>
      </c>
      <c r="W216" s="28" t="s">
        <v>638</v>
      </c>
      <c r="X216" s="28"/>
      <c r="Y216" s="28"/>
      <c r="Z216" s="131"/>
      <c r="AA216" s="66" t="s">
        <v>433</v>
      </c>
      <c r="AB216" s="61"/>
      <c r="AC216" s="57"/>
    </row>
    <row r="217" spans="1:29" ht="36" customHeight="1" x14ac:dyDescent="0.3">
      <c r="A217" s="47" t="s">
        <v>1</v>
      </c>
      <c r="B217" s="65">
        <f t="shared" si="27"/>
        <v>212</v>
      </c>
      <c r="C217" s="76" t="s">
        <v>355</v>
      </c>
      <c r="D217" s="77" t="s">
        <v>356</v>
      </c>
      <c r="E217" s="77" t="s">
        <v>37</v>
      </c>
      <c r="F217" s="59" t="s">
        <v>357</v>
      </c>
      <c r="G217" s="118" t="s">
        <v>472</v>
      </c>
      <c r="H217" s="86" t="s">
        <v>476</v>
      </c>
      <c r="I217" s="123">
        <f t="shared" si="33"/>
        <v>2144</v>
      </c>
      <c r="J217" s="124">
        <v>2000</v>
      </c>
      <c r="K217" s="125">
        <v>144</v>
      </c>
      <c r="L217" s="126">
        <f t="shared" ref="L217" si="40">SUM(M217:N217)</f>
        <v>2048</v>
      </c>
      <c r="M217" s="126">
        <v>2000</v>
      </c>
      <c r="N217" s="127">
        <v>48</v>
      </c>
      <c r="O217" s="128">
        <f t="shared" ref="O217" si="41">SUM(P217:Q217)</f>
        <v>96</v>
      </c>
      <c r="P217" s="129">
        <f t="shared" si="34"/>
        <v>0</v>
      </c>
      <c r="Q217" s="130">
        <f t="shared" si="35"/>
        <v>96</v>
      </c>
      <c r="R217" s="72">
        <v>90</v>
      </c>
      <c r="S217" s="1" t="s">
        <v>457</v>
      </c>
      <c r="T217" s="4" t="s">
        <v>458</v>
      </c>
      <c r="U217" s="32">
        <v>88</v>
      </c>
      <c r="V217" s="28" t="s">
        <v>479</v>
      </c>
      <c r="W217" s="28" t="s">
        <v>638</v>
      </c>
      <c r="X217" s="28"/>
      <c r="Y217" s="28"/>
      <c r="Z217" s="131"/>
      <c r="AA217" s="66" t="s">
        <v>433</v>
      </c>
      <c r="AB217" s="61"/>
      <c r="AC217" s="57"/>
    </row>
    <row r="218" spans="1:29" ht="36" customHeight="1" x14ac:dyDescent="0.3">
      <c r="A218" s="47" t="s">
        <v>1</v>
      </c>
      <c r="B218" s="65">
        <f t="shared" ref="B218:B242" si="42">ROW()-5</f>
        <v>213</v>
      </c>
      <c r="C218" s="76" t="s">
        <v>355</v>
      </c>
      <c r="D218" s="77" t="s">
        <v>356</v>
      </c>
      <c r="E218" s="77" t="s">
        <v>50</v>
      </c>
      <c r="F218" s="59" t="s">
        <v>358</v>
      </c>
      <c r="G218" s="114" t="s">
        <v>470</v>
      </c>
      <c r="H218" s="86" t="s">
        <v>474</v>
      </c>
      <c r="I218" s="123">
        <f t="shared" si="33"/>
        <v>31491</v>
      </c>
      <c r="J218" s="124">
        <v>31491</v>
      </c>
      <c r="K218" s="125"/>
      <c r="L218" s="126">
        <f t="shared" si="36"/>
        <v>31491</v>
      </c>
      <c r="M218" s="126">
        <v>31491</v>
      </c>
      <c r="N218" s="127"/>
      <c r="O218" s="128">
        <f t="shared" si="37"/>
        <v>0</v>
      </c>
      <c r="P218" s="129">
        <f t="shared" si="34"/>
        <v>0</v>
      </c>
      <c r="Q218" s="130">
        <f t="shared" si="35"/>
        <v>0</v>
      </c>
      <c r="R218" s="72">
        <v>96</v>
      </c>
      <c r="S218" s="1" t="s">
        <v>457</v>
      </c>
      <c r="T218" s="4" t="s">
        <v>458</v>
      </c>
      <c r="U218" s="32">
        <v>96</v>
      </c>
      <c r="V218" s="28" t="s">
        <v>466</v>
      </c>
      <c r="W218" s="28" t="s">
        <v>638</v>
      </c>
      <c r="X218" s="28"/>
      <c r="Y218" s="28"/>
      <c r="Z218" s="131"/>
      <c r="AA218" s="66" t="s">
        <v>433</v>
      </c>
      <c r="AB218" s="61"/>
      <c r="AC218" s="57"/>
    </row>
    <row r="219" spans="1:29" ht="36" customHeight="1" x14ac:dyDescent="0.3">
      <c r="A219" s="47" t="s">
        <v>1</v>
      </c>
      <c r="B219" s="65">
        <f t="shared" si="42"/>
        <v>214</v>
      </c>
      <c r="C219" s="76" t="s">
        <v>359</v>
      </c>
      <c r="D219" s="77" t="s">
        <v>360</v>
      </c>
      <c r="E219" s="77" t="s">
        <v>65</v>
      </c>
      <c r="F219" s="59" t="s">
        <v>361</v>
      </c>
      <c r="G219" s="114" t="s">
        <v>455</v>
      </c>
      <c r="H219" s="86" t="s">
        <v>461</v>
      </c>
      <c r="I219" s="123">
        <f t="shared" si="33"/>
        <v>409662</v>
      </c>
      <c r="J219" s="124">
        <v>200000</v>
      </c>
      <c r="K219" s="125">
        <v>209662</v>
      </c>
      <c r="L219" s="126">
        <f t="shared" si="36"/>
        <v>366227</v>
      </c>
      <c r="M219" s="126">
        <v>176260</v>
      </c>
      <c r="N219" s="127">
        <v>189967</v>
      </c>
      <c r="O219" s="128">
        <f t="shared" si="37"/>
        <v>43435</v>
      </c>
      <c r="P219" s="129">
        <f t="shared" si="34"/>
        <v>23740</v>
      </c>
      <c r="Q219" s="130">
        <f t="shared" si="35"/>
        <v>19695</v>
      </c>
      <c r="R219" s="72">
        <v>100</v>
      </c>
      <c r="S219" s="1" t="s">
        <v>457</v>
      </c>
      <c r="T219" s="4" t="s">
        <v>458</v>
      </c>
      <c r="U219" s="32">
        <v>100</v>
      </c>
      <c r="V219" s="28" t="s">
        <v>570</v>
      </c>
      <c r="W219" s="28" t="s">
        <v>638</v>
      </c>
      <c r="X219" s="28"/>
      <c r="Y219" s="28"/>
      <c r="Z219" s="131"/>
      <c r="AA219" s="66" t="s">
        <v>433</v>
      </c>
      <c r="AB219" s="61"/>
      <c r="AC219" s="57"/>
    </row>
    <row r="220" spans="1:29" ht="36" customHeight="1" x14ac:dyDescent="0.3">
      <c r="A220" s="47" t="s">
        <v>1</v>
      </c>
      <c r="B220" s="65">
        <f t="shared" si="42"/>
        <v>215</v>
      </c>
      <c r="C220" s="76" t="s">
        <v>362</v>
      </c>
      <c r="D220" s="77" t="s">
        <v>363</v>
      </c>
      <c r="E220" s="77" t="s">
        <v>37</v>
      </c>
      <c r="F220" s="59" t="s">
        <v>364</v>
      </c>
      <c r="G220" s="114" t="s">
        <v>459</v>
      </c>
      <c r="H220" s="86" t="s">
        <v>460</v>
      </c>
      <c r="I220" s="123">
        <f t="shared" si="33"/>
        <v>700000</v>
      </c>
      <c r="J220" s="124">
        <v>700000</v>
      </c>
      <c r="K220" s="125">
        <v>0</v>
      </c>
      <c r="L220" s="126">
        <f t="shared" si="36"/>
        <v>658649</v>
      </c>
      <c r="M220" s="126">
        <v>658649</v>
      </c>
      <c r="N220" s="127">
        <v>0</v>
      </c>
      <c r="O220" s="128">
        <f t="shared" si="37"/>
        <v>41351</v>
      </c>
      <c r="P220" s="129">
        <f t="shared" si="34"/>
        <v>41351</v>
      </c>
      <c r="Q220" s="130">
        <f t="shared" si="35"/>
        <v>0</v>
      </c>
      <c r="R220" s="72">
        <v>100</v>
      </c>
      <c r="S220" s="1" t="s">
        <v>457</v>
      </c>
      <c r="T220" s="4" t="s">
        <v>458</v>
      </c>
      <c r="U220" s="32">
        <v>100</v>
      </c>
      <c r="V220" s="28" t="s">
        <v>466</v>
      </c>
      <c r="W220" s="28" t="s">
        <v>638</v>
      </c>
      <c r="X220" s="28"/>
      <c r="Y220" s="28"/>
      <c r="Z220" s="131"/>
      <c r="AA220" s="66" t="s">
        <v>433</v>
      </c>
      <c r="AB220" s="61"/>
      <c r="AC220" s="57"/>
    </row>
    <row r="221" spans="1:29" ht="36" customHeight="1" x14ac:dyDescent="0.3">
      <c r="A221" s="47" t="s">
        <v>1</v>
      </c>
      <c r="B221" s="65">
        <f t="shared" si="42"/>
        <v>216</v>
      </c>
      <c r="C221" s="76" t="s">
        <v>365</v>
      </c>
      <c r="D221" s="77" t="s">
        <v>366</v>
      </c>
      <c r="E221" s="77" t="s">
        <v>41</v>
      </c>
      <c r="F221" s="59" t="s">
        <v>367</v>
      </c>
      <c r="G221" s="114" t="s">
        <v>469</v>
      </c>
      <c r="H221" s="86" t="s">
        <v>643</v>
      </c>
      <c r="I221" s="123">
        <f t="shared" si="33"/>
        <v>3090</v>
      </c>
      <c r="J221" s="124">
        <v>3090</v>
      </c>
      <c r="K221" s="148">
        <v>0</v>
      </c>
      <c r="L221" s="149">
        <f t="shared" ref="L221:L222" si="43">SUM(M221:N221)</f>
        <v>0</v>
      </c>
      <c r="M221" s="149">
        <v>0</v>
      </c>
      <c r="N221" s="150">
        <v>0</v>
      </c>
      <c r="O221" s="151">
        <f t="shared" ref="O221:O223" si="44">SUM(P221:Q221)</f>
        <v>3090</v>
      </c>
      <c r="P221" s="152">
        <f t="shared" si="34"/>
        <v>3090</v>
      </c>
      <c r="Q221" s="153">
        <f t="shared" si="35"/>
        <v>0</v>
      </c>
      <c r="R221" s="72" t="s">
        <v>563</v>
      </c>
      <c r="S221" s="1" t="s">
        <v>563</v>
      </c>
      <c r="T221" s="4" t="s">
        <v>563</v>
      </c>
      <c r="U221" s="32" t="s">
        <v>563</v>
      </c>
      <c r="V221" s="28" t="s">
        <v>563</v>
      </c>
      <c r="W221" s="28" t="s">
        <v>563</v>
      </c>
      <c r="X221" s="28" t="s">
        <v>563</v>
      </c>
      <c r="Y221" s="28" t="s">
        <v>563</v>
      </c>
      <c r="Z221" s="87" t="s">
        <v>561</v>
      </c>
      <c r="AA221" s="66" t="s">
        <v>450</v>
      </c>
      <c r="AB221" s="61"/>
      <c r="AC221" s="57"/>
    </row>
    <row r="222" spans="1:29" ht="36" customHeight="1" x14ac:dyDescent="0.3">
      <c r="A222" s="47" t="s">
        <v>1</v>
      </c>
      <c r="B222" s="65">
        <f t="shared" si="42"/>
        <v>217</v>
      </c>
      <c r="C222" s="76" t="s">
        <v>365</v>
      </c>
      <c r="D222" s="77" t="s">
        <v>368</v>
      </c>
      <c r="E222" s="77" t="s">
        <v>37</v>
      </c>
      <c r="F222" s="59" t="s">
        <v>369</v>
      </c>
      <c r="G222" s="114" t="s">
        <v>667</v>
      </c>
      <c r="H222" s="136" t="s">
        <v>668</v>
      </c>
      <c r="I222" s="123">
        <f t="shared" si="33"/>
        <v>20000</v>
      </c>
      <c r="J222" s="124">
        <v>20000</v>
      </c>
      <c r="K222" s="148">
        <v>0</v>
      </c>
      <c r="L222" s="149">
        <f t="shared" si="43"/>
        <v>15000</v>
      </c>
      <c r="M222" s="149">
        <v>15000</v>
      </c>
      <c r="N222" s="150">
        <v>0</v>
      </c>
      <c r="O222" s="151">
        <f t="shared" si="44"/>
        <v>5000</v>
      </c>
      <c r="P222" s="152">
        <f t="shared" si="34"/>
        <v>5000</v>
      </c>
      <c r="Q222" s="153">
        <f t="shared" si="35"/>
        <v>0</v>
      </c>
      <c r="R222" s="72">
        <v>62</v>
      </c>
      <c r="S222" s="1" t="s">
        <v>669</v>
      </c>
      <c r="T222" s="4" t="s">
        <v>670</v>
      </c>
      <c r="U222" s="32">
        <v>62</v>
      </c>
      <c r="V222" s="28" t="s">
        <v>669</v>
      </c>
      <c r="W222" s="28" t="s">
        <v>670</v>
      </c>
      <c r="X222" s="28"/>
      <c r="Y222" s="28"/>
      <c r="Z222" s="131"/>
      <c r="AA222" s="102" t="s">
        <v>432</v>
      </c>
      <c r="AB222" s="61"/>
      <c r="AC222" s="57"/>
    </row>
    <row r="223" spans="1:29" ht="36" customHeight="1" x14ac:dyDescent="0.3">
      <c r="A223" s="47" t="s">
        <v>1</v>
      </c>
      <c r="B223" s="65">
        <f t="shared" si="42"/>
        <v>218</v>
      </c>
      <c r="C223" s="76" t="s">
        <v>365</v>
      </c>
      <c r="D223" s="77" t="s">
        <v>370</v>
      </c>
      <c r="E223" s="77" t="s">
        <v>65</v>
      </c>
      <c r="F223" s="59" t="s">
        <v>371</v>
      </c>
      <c r="G223" s="114" t="s">
        <v>455</v>
      </c>
      <c r="H223" s="86" t="s">
        <v>652</v>
      </c>
      <c r="I223" s="123">
        <f t="shared" si="33"/>
        <v>7900</v>
      </c>
      <c r="J223" s="124">
        <v>3950</v>
      </c>
      <c r="K223" s="20">
        <v>3950</v>
      </c>
      <c r="L223" s="21">
        <f t="shared" ref="L223:L225" si="45">SUM(M223:N223)</f>
        <v>11055</v>
      </c>
      <c r="M223" s="21">
        <v>3950</v>
      </c>
      <c r="N223" s="43">
        <v>7105</v>
      </c>
      <c r="O223" s="151">
        <f t="shared" si="44"/>
        <v>0</v>
      </c>
      <c r="P223" s="152">
        <f t="shared" si="34"/>
        <v>0</v>
      </c>
      <c r="Q223" s="153">
        <v>0</v>
      </c>
      <c r="R223" s="72">
        <v>100</v>
      </c>
      <c r="S223" s="1" t="s">
        <v>457</v>
      </c>
      <c r="T223" s="4" t="s">
        <v>638</v>
      </c>
      <c r="U223" s="32">
        <v>100</v>
      </c>
      <c r="V223" s="28" t="s">
        <v>457</v>
      </c>
      <c r="W223" s="28" t="s">
        <v>467</v>
      </c>
      <c r="X223" s="28"/>
      <c r="Y223" s="28"/>
      <c r="Z223" s="131"/>
      <c r="AA223" s="102" t="s">
        <v>433</v>
      </c>
      <c r="AB223" s="61"/>
      <c r="AC223" s="57"/>
    </row>
    <row r="224" spans="1:29" s="10" customFormat="1" ht="36" customHeight="1" x14ac:dyDescent="0.3">
      <c r="A224" s="48" t="s">
        <v>1</v>
      </c>
      <c r="B224" s="65">
        <f t="shared" si="42"/>
        <v>219</v>
      </c>
      <c r="C224" s="76" t="s">
        <v>365</v>
      </c>
      <c r="D224" s="77" t="s">
        <v>370</v>
      </c>
      <c r="E224" s="77" t="s">
        <v>65</v>
      </c>
      <c r="F224" s="59" t="s">
        <v>372</v>
      </c>
      <c r="G224" s="114" t="s">
        <v>455</v>
      </c>
      <c r="H224" s="87" t="s">
        <v>653</v>
      </c>
      <c r="I224" s="123">
        <f t="shared" si="33"/>
        <v>7200</v>
      </c>
      <c r="J224" s="124">
        <v>3600</v>
      </c>
      <c r="K224" s="22">
        <v>3600</v>
      </c>
      <c r="L224" s="21">
        <f t="shared" si="45"/>
        <v>7738</v>
      </c>
      <c r="M224" s="23">
        <v>3600</v>
      </c>
      <c r="N224" s="44">
        <v>4138</v>
      </c>
      <c r="O224" s="151">
        <f t="shared" ref="O224:O225" si="46">SUM(P224:Q224)</f>
        <v>0</v>
      </c>
      <c r="P224" s="152">
        <f t="shared" si="34"/>
        <v>0</v>
      </c>
      <c r="Q224" s="153">
        <v>0</v>
      </c>
      <c r="R224" s="72">
        <v>100</v>
      </c>
      <c r="S224" s="1" t="s">
        <v>457</v>
      </c>
      <c r="T224" s="4" t="s">
        <v>638</v>
      </c>
      <c r="U224" s="33">
        <v>100</v>
      </c>
      <c r="V224" s="29" t="s">
        <v>457</v>
      </c>
      <c r="W224" s="29" t="s">
        <v>467</v>
      </c>
      <c r="X224" s="29"/>
      <c r="Y224" s="29"/>
      <c r="Z224" s="131"/>
      <c r="AA224" s="66" t="s">
        <v>435</v>
      </c>
      <c r="AB224" s="62"/>
      <c r="AC224" s="58"/>
    </row>
    <row r="225" spans="1:29" ht="36" customHeight="1" x14ac:dyDescent="0.3">
      <c r="A225" s="47" t="s">
        <v>1</v>
      </c>
      <c r="B225" s="65">
        <f t="shared" si="42"/>
        <v>220</v>
      </c>
      <c r="C225" s="76" t="s">
        <v>365</v>
      </c>
      <c r="D225" s="77" t="s">
        <v>373</v>
      </c>
      <c r="E225" s="77" t="s">
        <v>65</v>
      </c>
      <c r="F225" s="59" t="s">
        <v>374</v>
      </c>
      <c r="G225" s="114" t="s">
        <v>455</v>
      </c>
      <c r="H225" s="86" t="s">
        <v>654</v>
      </c>
      <c r="I225" s="123">
        <f t="shared" si="33"/>
        <v>195000</v>
      </c>
      <c r="J225" s="124">
        <v>136500</v>
      </c>
      <c r="K225" s="20">
        <v>58500</v>
      </c>
      <c r="L225" s="21">
        <f t="shared" si="45"/>
        <v>195878</v>
      </c>
      <c r="M225" s="21">
        <v>127400</v>
      </c>
      <c r="N225" s="43">
        <v>68478</v>
      </c>
      <c r="O225" s="151">
        <f t="shared" si="46"/>
        <v>9100</v>
      </c>
      <c r="P225" s="152">
        <f t="shared" si="34"/>
        <v>9100</v>
      </c>
      <c r="Q225" s="153">
        <v>0</v>
      </c>
      <c r="R225" s="72">
        <v>100</v>
      </c>
      <c r="S225" s="1" t="s">
        <v>457</v>
      </c>
      <c r="T225" s="4" t="s">
        <v>638</v>
      </c>
      <c r="U225" s="32">
        <v>100</v>
      </c>
      <c r="V225" s="28" t="s">
        <v>457</v>
      </c>
      <c r="W225" s="28" t="s">
        <v>467</v>
      </c>
      <c r="X225" s="28"/>
      <c r="Y225" s="28"/>
      <c r="Z225" s="131"/>
      <c r="AA225" s="102" t="s">
        <v>432</v>
      </c>
      <c r="AB225" s="61"/>
      <c r="AC225" s="57"/>
    </row>
    <row r="226" spans="1:29" ht="36" customHeight="1" x14ac:dyDescent="0.3">
      <c r="A226" s="47" t="s">
        <v>1</v>
      </c>
      <c r="B226" s="65">
        <f t="shared" si="42"/>
        <v>221</v>
      </c>
      <c r="C226" s="76" t="s">
        <v>365</v>
      </c>
      <c r="D226" s="77" t="s">
        <v>375</v>
      </c>
      <c r="E226" s="77" t="s">
        <v>37</v>
      </c>
      <c r="F226" s="59" t="s">
        <v>376</v>
      </c>
      <c r="G226" s="114" t="s">
        <v>634</v>
      </c>
      <c r="H226" s="86" t="s">
        <v>657</v>
      </c>
      <c r="I226" s="123">
        <f t="shared" si="33"/>
        <v>8800</v>
      </c>
      <c r="J226" s="124">
        <v>8000</v>
      </c>
      <c r="K226" s="148">
        <v>800</v>
      </c>
      <c r="L226" s="149">
        <f t="shared" ref="L226:L242" si="47">SUM(M226:N226)</f>
        <v>4400</v>
      </c>
      <c r="M226" s="149">
        <v>4000</v>
      </c>
      <c r="N226" s="150">
        <v>400</v>
      </c>
      <c r="O226" s="151">
        <f t="shared" ref="O226:O242" si="48">SUM(P226:Q226)</f>
        <v>4400</v>
      </c>
      <c r="P226" s="152">
        <f t="shared" si="34"/>
        <v>4000</v>
      </c>
      <c r="Q226" s="153">
        <f t="shared" si="35"/>
        <v>400</v>
      </c>
      <c r="R226" s="72">
        <v>100</v>
      </c>
      <c r="S226" s="1" t="s">
        <v>457</v>
      </c>
      <c r="T226" s="4" t="s">
        <v>638</v>
      </c>
      <c r="U226" s="32">
        <v>100</v>
      </c>
      <c r="V226" s="28" t="s">
        <v>457</v>
      </c>
      <c r="W226" s="28" t="s">
        <v>467</v>
      </c>
      <c r="X226" s="28"/>
      <c r="Y226" s="28"/>
      <c r="Z226" s="131"/>
      <c r="AA226" s="66" t="s">
        <v>435</v>
      </c>
      <c r="AB226" s="61"/>
      <c r="AC226" s="57"/>
    </row>
    <row r="227" spans="1:29" ht="36" customHeight="1" x14ac:dyDescent="0.3">
      <c r="A227" s="47" t="s">
        <v>1</v>
      </c>
      <c r="B227" s="65">
        <f t="shared" si="42"/>
        <v>222</v>
      </c>
      <c r="C227" s="76" t="s">
        <v>365</v>
      </c>
      <c r="D227" s="77" t="s">
        <v>377</v>
      </c>
      <c r="E227" s="77" t="s">
        <v>41</v>
      </c>
      <c r="F227" s="59" t="s">
        <v>378</v>
      </c>
      <c r="G227" s="114" t="s">
        <v>469</v>
      </c>
      <c r="H227" s="86" t="s">
        <v>644</v>
      </c>
      <c r="I227" s="123">
        <f t="shared" si="33"/>
        <v>14651</v>
      </c>
      <c r="J227" s="124">
        <v>14651</v>
      </c>
      <c r="K227" s="148">
        <v>0</v>
      </c>
      <c r="L227" s="149">
        <v>2738</v>
      </c>
      <c r="M227" s="149">
        <v>2342</v>
      </c>
      <c r="N227" s="150">
        <v>396</v>
      </c>
      <c r="O227" s="151">
        <f t="shared" si="48"/>
        <v>12309</v>
      </c>
      <c r="P227" s="152">
        <f>J227-M227</f>
        <v>12309</v>
      </c>
      <c r="Q227" s="153">
        <v>0</v>
      </c>
      <c r="R227" s="72">
        <v>100</v>
      </c>
      <c r="S227" s="1" t="s">
        <v>457</v>
      </c>
      <c r="T227" s="4" t="s">
        <v>458</v>
      </c>
      <c r="U227" s="32">
        <v>100</v>
      </c>
      <c r="V227" s="28" t="s">
        <v>457</v>
      </c>
      <c r="W227" s="28" t="s">
        <v>467</v>
      </c>
      <c r="X227" s="28"/>
      <c r="Y227" s="28"/>
      <c r="Z227" s="87" t="s">
        <v>659</v>
      </c>
      <c r="AA227" s="66" t="s">
        <v>433</v>
      </c>
      <c r="AB227" s="61"/>
      <c r="AC227" s="57"/>
    </row>
    <row r="228" spans="1:29" ht="36" customHeight="1" x14ac:dyDescent="0.3">
      <c r="A228" s="47" t="s">
        <v>1</v>
      </c>
      <c r="B228" s="65">
        <f t="shared" si="42"/>
        <v>223</v>
      </c>
      <c r="C228" s="76" t="s">
        <v>365</v>
      </c>
      <c r="D228" s="77" t="s">
        <v>379</v>
      </c>
      <c r="E228" s="77" t="s">
        <v>65</v>
      </c>
      <c r="F228" s="59" t="s">
        <v>380</v>
      </c>
      <c r="G228" s="114" t="s">
        <v>455</v>
      </c>
      <c r="H228" s="86" t="s">
        <v>655</v>
      </c>
      <c r="I228" s="123">
        <f t="shared" si="33"/>
        <v>18000</v>
      </c>
      <c r="J228" s="124">
        <v>9000</v>
      </c>
      <c r="K228" s="148">
        <v>9000</v>
      </c>
      <c r="L228" s="149">
        <v>18000</v>
      </c>
      <c r="M228" s="149">
        <v>9000</v>
      </c>
      <c r="N228" s="150">
        <v>9000</v>
      </c>
      <c r="O228" s="151">
        <f t="shared" si="48"/>
        <v>0</v>
      </c>
      <c r="P228" s="152">
        <f t="shared" si="34"/>
        <v>0</v>
      </c>
      <c r="Q228" s="153">
        <f t="shared" si="35"/>
        <v>0</v>
      </c>
      <c r="R228" s="72">
        <v>100</v>
      </c>
      <c r="S228" s="1" t="s">
        <v>457</v>
      </c>
      <c r="T228" s="4" t="s">
        <v>458</v>
      </c>
      <c r="U228" s="32">
        <v>100</v>
      </c>
      <c r="V228" s="28" t="s">
        <v>457</v>
      </c>
      <c r="W228" s="28" t="s">
        <v>467</v>
      </c>
      <c r="X228" s="28"/>
      <c r="Y228" s="28"/>
      <c r="Z228" s="131"/>
      <c r="AA228" s="66" t="s">
        <v>435</v>
      </c>
      <c r="AB228" s="61"/>
      <c r="AC228" s="57"/>
    </row>
    <row r="229" spans="1:29" ht="36" customHeight="1" x14ac:dyDescent="0.3">
      <c r="A229" s="47" t="s">
        <v>1</v>
      </c>
      <c r="B229" s="65">
        <f t="shared" si="42"/>
        <v>224</v>
      </c>
      <c r="C229" s="76" t="s">
        <v>365</v>
      </c>
      <c r="D229" s="77" t="s">
        <v>379</v>
      </c>
      <c r="E229" s="77" t="s">
        <v>65</v>
      </c>
      <c r="F229" s="59" t="s">
        <v>381</v>
      </c>
      <c r="G229" s="114" t="s">
        <v>455</v>
      </c>
      <c r="H229" s="86" t="s">
        <v>656</v>
      </c>
      <c r="I229" s="123">
        <f t="shared" si="33"/>
        <v>27924</v>
      </c>
      <c r="J229" s="124">
        <v>13962</v>
      </c>
      <c r="K229" s="148">
        <v>13962</v>
      </c>
      <c r="L229" s="149">
        <v>27924</v>
      </c>
      <c r="M229" s="149">
        <v>13962</v>
      </c>
      <c r="N229" s="150">
        <v>13962</v>
      </c>
      <c r="O229" s="151">
        <f t="shared" si="48"/>
        <v>0</v>
      </c>
      <c r="P229" s="152">
        <f t="shared" si="34"/>
        <v>0</v>
      </c>
      <c r="Q229" s="153">
        <f t="shared" si="35"/>
        <v>0</v>
      </c>
      <c r="R229" s="72">
        <v>100</v>
      </c>
      <c r="S229" s="1" t="s">
        <v>457</v>
      </c>
      <c r="T229" s="4" t="s">
        <v>458</v>
      </c>
      <c r="U229" s="32">
        <v>100</v>
      </c>
      <c r="V229" s="28" t="s">
        <v>457</v>
      </c>
      <c r="W229" s="28" t="s">
        <v>467</v>
      </c>
      <c r="X229" s="28"/>
      <c r="Y229" s="28"/>
      <c r="Z229" s="131"/>
      <c r="AA229" s="66" t="s">
        <v>433</v>
      </c>
      <c r="AB229" s="61"/>
      <c r="AC229" s="57"/>
    </row>
    <row r="230" spans="1:29" ht="36" customHeight="1" x14ac:dyDescent="0.3">
      <c r="A230" s="47" t="s">
        <v>1</v>
      </c>
      <c r="B230" s="105">
        <f t="shared" si="42"/>
        <v>225</v>
      </c>
      <c r="C230" s="106" t="s">
        <v>365</v>
      </c>
      <c r="D230" s="107" t="s">
        <v>379</v>
      </c>
      <c r="E230" s="107" t="s">
        <v>65</v>
      </c>
      <c r="F230" s="108" t="s">
        <v>382</v>
      </c>
      <c r="G230" s="116" t="s">
        <v>455</v>
      </c>
      <c r="H230" s="86" t="s">
        <v>656</v>
      </c>
      <c r="I230" s="123">
        <f t="shared" si="33"/>
        <v>42640</v>
      </c>
      <c r="J230" s="124">
        <v>21320</v>
      </c>
      <c r="K230" s="148">
        <v>21320</v>
      </c>
      <c r="L230" s="149">
        <v>37926</v>
      </c>
      <c r="M230" s="149">
        <v>18963</v>
      </c>
      <c r="N230" s="150">
        <v>18963</v>
      </c>
      <c r="O230" s="151">
        <f t="shared" si="48"/>
        <v>4714</v>
      </c>
      <c r="P230" s="152">
        <f t="shared" si="34"/>
        <v>2357</v>
      </c>
      <c r="Q230" s="153">
        <f t="shared" si="35"/>
        <v>2357</v>
      </c>
      <c r="R230" s="72">
        <v>100</v>
      </c>
      <c r="S230" s="1" t="s">
        <v>457</v>
      </c>
      <c r="T230" s="4" t="s">
        <v>516</v>
      </c>
      <c r="U230" s="32">
        <v>100</v>
      </c>
      <c r="V230" s="28" t="s">
        <v>457</v>
      </c>
      <c r="W230" s="28" t="s">
        <v>567</v>
      </c>
      <c r="X230" s="28"/>
      <c r="Y230" s="28"/>
      <c r="Z230" s="131"/>
      <c r="AA230" s="66" t="s">
        <v>448</v>
      </c>
      <c r="AB230" s="61">
        <v>100</v>
      </c>
      <c r="AC230" s="57">
        <v>100</v>
      </c>
    </row>
    <row r="231" spans="1:29" ht="36" customHeight="1" x14ac:dyDescent="0.3">
      <c r="A231" s="47" t="s">
        <v>1</v>
      </c>
      <c r="B231" s="105">
        <f t="shared" si="42"/>
        <v>226</v>
      </c>
      <c r="C231" s="106" t="s">
        <v>365</v>
      </c>
      <c r="D231" s="107" t="s">
        <v>383</v>
      </c>
      <c r="E231" s="107" t="s">
        <v>37</v>
      </c>
      <c r="F231" s="108" t="s">
        <v>384</v>
      </c>
      <c r="G231" s="116" t="s">
        <v>469</v>
      </c>
      <c r="H231" s="86" t="s">
        <v>645</v>
      </c>
      <c r="I231" s="123">
        <f t="shared" si="33"/>
        <v>12000</v>
      </c>
      <c r="J231" s="124">
        <v>6000</v>
      </c>
      <c r="K231" s="148">
        <v>6000</v>
      </c>
      <c r="L231" s="149">
        <f t="shared" si="47"/>
        <v>12000</v>
      </c>
      <c r="M231" s="149">
        <v>6000</v>
      </c>
      <c r="N231" s="150">
        <v>6000</v>
      </c>
      <c r="O231" s="151">
        <f t="shared" si="48"/>
        <v>0</v>
      </c>
      <c r="P231" s="152">
        <f t="shared" si="34"/>
        <v>0</v>
      </c>
      <c r="Q231" s="153">
        <f t="shared" si="35"/>
        <v>0</v>
      </c>
      <c r="R231" s="72">
        <v>94</v>
      </c>
      <c r="S231" s="1" t="s">
        <v>457</v>
      </c>
      <c r="T231" s="4" t="s">
        <v>567</v>
      </c>
      <c r="U231" s="32">
        <v>94</v>
      </c>
      <c r="V231" s="28" t="s">
        <v>457</v>
      </c>
      <c r="W231" s="28" t="s">
        <v>567</v>
      </c>
      <c r="X231" s="28"/>
      <c r="Y231" s="28"/>
      <c r="Z231" s="131"/>
      <c r="AA231" s="66" t="s">
        <v>448</v>
      </c>
      <c r="AB231" s="61">
        <v>89</v>
      </c>
      <c r="AC231" s="57">
        <v>89</v>
      </c>
    </row>
    <row r="232" spans="1:29" ht="36" customHeight="1" x14ac:dyDescent="0.3">
      <c r="A232" s="47" t="s">
        <v>1</v>
      </c>
      <c r="B232" s="65">
        <f t="shared" si="42"/>
        <v>227</v>
      </c>
      <c r="C232" s="76" t="s">
        <v>365</v>
      </c>
      <c r="D232" s="77" t="s">
        <v>385</v>
      </c>
      <c r="E232" s="77" t="s">
        <v>37</v>
      </c>
      <c r="F232" s="59" t="s">
        <v>386</v>
      </c>
      <c r="G232" s="114" t="s">
        <v>469</v>
      </c>
      <c r="H232" s="122" t="s">
        <v>650</v>
      </c>
      <c r="I232" s="123">
        <f t="shared" si="33"/>
        <v>50000</v>
      </c>
      <c r="J232" s="124">
        <v>25000</v>
      </c>
      <c r="K232" s="148">
        <v>25000</v>
      </c>
      <c r="L232" s="149">
        <f t="shared" si="47"/>
        <v>51579</v>
      </c>
      <c r="M232" s="149">
        <v>24565</v>
      </c>
      <c r="N232" s="150">
        <v>27014</v>
      </c>
      <c r="O232" s="151">
        <f t="shared" si="48"/>
        <v>435</v>
      </c>
      <c r="P232" s="152">
        <f t="shared" si="34"/>
        <v>435</v>
      </c>
      <c r="Q232" s="153">
        <v>0</v>
      </c>
      <c r="R232" s="72">
        <v>85</v>
      </c>
      <c r="S232" s="1" t="s">
        <v>568</v>
      </c>
      <c r="T232" s="4" t="s">
        <v>458</v>
      </c>
      <c r="U232" s="32">
        <v>85</v>
      </c>
      <c r="V232" s="28" t="s">
        <v>517</v>
      </c>
      <c r="W232" s="28" t="s">
        <v>467</v>
      </c>
      <c r="X232" s="28"/>
      <c r="Y232" s="28"/>
      <c r="Z232" s="131"/>
      <c r="AA232" s="66" t="s">
        <v>451</v>
      </c>
      <c r="AB232" s="61"/>
      <c r="AC232" s="57"/>
    </row>
    <row r="233" spans="1:29" ht="36" customHeight="1" x14ac:dyDescent="0.3">
      <c r="A233" s="47" t="s">
        <v>1</v>
      </c>
      <c r="B233" s="65">
        <f t="shared" si="42"/>
        <v>228</v>
      </c>
      <c r="C233" s="76" t="s">
        <v>365</v>
      </c>
      <c r="D233" s="77" t="s">
        <v>387</v>
      </c>
      <c r="E233" s="77" t="s">
        <v>37</v>
      </c>
      <c r="F233" s="59" t="s">
        <v>388</v>
      </c>
      <c r="G233" s="114" t="s">
        <v>469</v>
      </c>
      <c r="H233" s="86" t="s">
        <v>646</v>
      </c>
      <c r="I233" s="123">
        <f t="shared" si="33"/>
        <v>10000</v>
      </c>
      <c r="J233" s="124">
        <v>10000</v>
      </c>
      <c r="K233" s="148">
        <v>0</v>
      </c>
      <c r="L233" s="149">
        <f t="shared" si="47"/>
        <v>10000</v>
      </c>
      <c r="M233" s="149">
        <v>10000</v>
      </c>
      <c r="N233" s="150">
        <v>0</v>
      </c>
      <c r="O233" s="151">
        <f t="shared" si="48"/>
        <v>0</v>
      </c>
      <c r="P233" s="152">
        <f>J233-M233</f>
        <v>0</v>
      </c>
      <c r="Q233" s="153">
        <f t="shared" si="35"/>
        <v>0</v>
      </c>
      <c r="R233" s="72">
        <v>83</v>
      </c>
      <c r="S233" s="1" t="s">
        <v>568</v>
      </c>
      <c r="T233" s="4" t="s">
        <v>458</v>
      </c>
      <c r="U233" s="32">
        <v>83</v>
      </c>
      <c r="V233" s="28" t="s">
        <v>517</v>
      </c>
      <c r="W233" s="28" t="s">
        <v>467</v>
      </c>
      <c r="X233" s="28"/>
      <c r="Y233" s="28"/>
      <c r="Z233" s="131"/>
      <c r="AA233" s="102" t="s">
        <v>433</v>
      </c>
      <c r="AB233" s="61"/>
      <c r="AC233" s="57"/>
    </row>
    <row r="234" spans="1:29" ht="36" customHeight="1" x14ac:dyDescent="0.3">
      <c r="A234" s="47" t="s">
        <v>1</v>
      </c>
      <c r="B234" s="65">
        <f t="shared" si="42"/>
        <v>229</v>
      </c>
      <c r="C234" s="76" t="s">
        <v>365</v>
      </c>
      <c r="D234" s="77" t="s">
        <v>387</v>
      </c>
      <c r="E234" s="77" t="s">
        <v>37</v>
      </c>
      <c r="F234" s="59" t="s">
        <v>389</v>
      </c>
      <c r="G234" s="114" t="s">
        <v>469</v>
      </c>
      <c r="H234" s="86" t="s">
        <v>646</v>
      </c>
      <c r="I234" s="123">
        <f t="shared" si="33"/>
        <v>6000</v>
      </c>
      <c r="J234" s="124">
        <v>3000</v>
      </c>
      <c r="K234" s="148">
        <v>3000</v>
      </c>
      <c r="L234" s="149">
        <f t="shared" si="47"/>
        <v>1380</v>
      </c>
      <c r="M234" s="149">
        <v>690</v>
      </c>
      <c r="N234" s="150">
        <v>690</v>
      </c>
      <c r="O234" s="151">
        <f t="shared" si="48"/>
        <v>4620</v>
      </c>
      <c r="P234" s="152">
        <f t="shared" si="34"/>
        <v>2310</v>
      </c>
      <c r="Q234" s="153">
        <f t="shared" si="35"/>
        <v>2310</v>
      </c>
      <c r="R234" s="72">
        <v>78</v>
      </c>
      <c r="S234" s="1" t="s">
        <v>658</v>
      </c>
      <c r="T234" s="4" t="s">
        <v>458</v>
      </c>
      <c r="U234" s="32">
        <v>78</v>
      </c>
      <c r="V234" s="28" t="s">
        <v>566</v>
      </c>
      <c r="W234" s="28" t="s">
        <v>467</v>
      </c>
      <c r="X234" s="28"/>
      <c r="Y234" s="28"/>
      <c r="Z234" s="131"/>
      <c r="AA234" s="102" t="s">
        <v>433</v>
      </c>
      <c r="AB234" s="61"/>
      <c r="AC234" s="57"/>
    </row>
    <row r="235" spans="1:29" ht="36" customHeight="1" x14ac:dyDescent="0.3">
      <c r="A235" s="47" t="s">
        <v>1</v>
      </c>
      <c r="B235" s="65">
        <f t="shared" si="42"/>
        <v>230</v>
      </c>
      <c r="C235" s="76" t="s">
        <v>365</v>
      </c>
      <c r="D235" s="77" t="s">
        <v>390</v>
      </c>
      <c r="E235" s="77" t="s">
        <v>65</v>
      </c>
      <c r="F235" s="59" t="s">
        <v>391</v>
      </c>
      <c r="G235" s="114" t="s">
        <v>469</v>
      </c>
      <c r="H235" s="86" t="s">
        <v>647</v>
      </c>
      <c r="I235" s="123">
        <f t="shared" si="33"/>
        <v>12150</v>
      </c>
      <c r="J235" s="124">
        <v>6075</v>
      </c>
      <c r="K235" s="148">
        <v>6075</v>
      </c>
      <c r="L235" s="149">
        <f t="shared" si="47"/>
        <v>9450</v>
      </c>
      <c r="M235" s="149">
        <v>4725</v>
      </c>
      <c r="N235" s="150">
        <v>4725</v>
      </c>
      <c r="O235" s="151">
        <f t="shared" si="48"/>
        <v>2700</v>
      </c>
      <c r="P235" s="152">
        <f t="shared" si="34"/>
        <v>1350</v>
      </c>
      <c r="Q235" s="153">
        <f t="shared" si="35"/>
        <v>1350</v>
      </c>
      <c r="R235" s="72">
        <v>76</v>
      </c>
      <c r="S235" s="1" t="s">
        <v>502</v>
      </c>
      <c r="T235" s="4" t="s">
        <v>458</v>
      </c>
      <c r="U235" s="32">
        <v>76</v>
      </c>
      <c r="V235" s="28" t="s">
        <v>566</v>
      </c>
      <c r="W235" s="28" t="s">
        <v>467</v>
      </c>
      <c r="X235" s="28"/>
      <c r="Y235" s="28"/>
      <c r="Z235" s="131"/>
      <c r="AA235" s="66" t="s">
        <v>435</v>
      </c>
      <c r="AB235" s="61"/>
      <c r="AC235" s="57"/>
    </row>
    <row r="236" spans="1:29" ht="36" customHeight="1" x14ac:dyDescent="0.3">
      <c r="A236" s="47" t="s">
        <v>1</v>
      </c>
      <c r="B236" s="65">
        <f t="shared" si="42"/>
        <v>231</v>
      </c>
      <c r="C236" s="76" t="s">
        <v>365</v>
      </c>
      <c r="D236" s="77" t="s">
        <v>392</v>
      </c>
      <c r="E236" s="77" t="s">
        <v>37</v>
      </c>
      <c r="F236" s="59" t="s">
        <v>393</v>
      </c>
      <c r="G236" s="114" t="s">
        <v>469</v>
      </c>
      <c r="H236" s="86" t="s">
        <v>648</v>
      </c>
      <c r="I236" s="123">
        <f t="shared" si="33"/>
        <v>151200</v>
      </c>
      <c r="J236" s="124">
        <v>72000</v>
      </c>
      <c r="K236" s="148">
        <v>79200</v>
      </c>
      <c r="L236" s="149">
        <f t="shared" si="47"/>
        <v>156135</v>
      </c>
      <c r="M236" s="149">
        <v>70930</v>
      </c>
      <c r="N236" s="150">
        <v>85205</v>
      </c>
      <c r="O236" s="151">
        <f t="shared" si="48"/>
        <v>1070</v>
      </c>
      <c r="P236" s="152">
        <f t="shared" si="34"/>
        <v>1070</v>
      </c>
      <c r="Q236" s="153">
        <v>0</v>
      </c>
      <c r="R236" s="72">
        <v>83</v>
      </c>
      <c r="S236" s="1" t="s">
        <v>568</v>
      </c>
      <c r="T236" s="4" t="s">
        <v>458</v>
      </c>
      <c r="U236" s="32">
        <v>83</v>
      </c>
      <c r="V236" s="28" t="s">
        <v>517</v>
      </c>
      <c r="W236" s="28" t="s">
        <v>467</v>
      </c>
      <c r="X236" s="28"/>
      <c r="Y236" s="28"/>
      <c r="Z236" s="131"/>
      <c r="AA236" s="102" t="s">
        <v>433</v>
      </c>
      <c r="AB236" s="61"/>
      <c r="AC236" s="57"/>
    </row>
    <row r="237" spans="1:29" ht="36" customHeight="1" x14ac:dyDescent="0.3">
      <c r="A237" s="47" t="s">
        <v>1</v>
      </c>
      <c r="B237" s="65">
        <f t="shared" si="42"/>
        <v>232</v>
      </c>
      <c r="C237" s="76" t="s">
        <v>365</v>
      </c>
      <c r="D237" s="77" t="s">
        <v>394</v>
      </c>
      <c r="E237" s="77" t="s">
        <v>65</v>
      </c>
      <c r="F237" s="59" t="s">
        <v>395</v>
      </c>
      <c r="G237" s="114" t="s">
        <v>469</v>
      </c>
      <c r="H237" s="86" t="s">
        <v>649</v>
      </c>
      <c r="I237" s="123">
        <f t="shared" si="33"/>
        <v>90000</v>
      </c>
      <c r="J237" s="124">
        <v>45000</v>
      </c>
      <c r="K237" s="148">
        <v>45000</v>
      </c>
      <c r="L237" s="149">
        <f t="shared" si="47"/>
        <v>93177</v>
      </c>
      <c r="M237" s="149">
        <v>45000</v>
      </c>
      <c r="N237" s="150">
        <v>48177</v>
      </c>
      <c r="O237" s="151">
        <f t="shared" si="48"/>
        <v>0</v>
      </c>
      <c r="P237" s="152">
        <f t="shared" si="34"/>
        <v>0</v>
      </c>
      <c r="Q237" s="153">
        <v>0</v>
      </c>
      <c r="R237" s="72">
        <v>92</v>
      </c>
      <c r="S237" s="1" t="s">
        <v>457</v>
      </c>
      <c r="T237" s="4" t="s">
        <v>458</v>
      </c>
      <c r="U237" s="32">
        <v>92</v>
      </c>
      <c r="V237" s="28" t="s">
        <v>457</v>
      </c>
      <c r="W237" s="28" t="s">
        <v>467</v>
      </c>
      <c r="X237" s="28"/>
      <c r="Y237" s="28"/>
      <c r="Z237" s="131"/>
      <c r="AA237" s="66" t="s">
        <v>449</v>
      </c>
      <c r="AB237" s="61"/>
      <c r="AC237" s="57"/>
    </row>
    <row r="238" spans="1:29" ht="36" customHeight="1" x14ac:dyDescent="0.3">
      <c r="A238" s="47" t="s">
        <v>1</v>
      </c>
      <c r="B238" s="65">
        <f t="shared" si="42"/>
        <v>233</v>
      </c>
      <c r="C238" s="76" t="s">
        <v>365</v>
      </c>
      <c r="D238" s="77" t="s">
        <v>396</v>
      </c>
      <c r="E238" s="77" t="s">
        <v>37</v>
      </c>
      <c r="F238" s="59" t="s">
        <v>397</v>
      </c>
      <c r="G238" s="114" t="s">
        <v>469</v>
      </c>
      <c r="H238" s="86" t="s">
        <v>646</v>
      </c>
      <c r="I238" s="123">
        <f t="shared" si="33"/>
        <v>35000</v>
      </c>
      <c r="J238" s="124">
        <v>35000</v>
      </c>
      <c r="K238" s="148">
        <v>0</v>
      </c>
      <c r="L238" s="149">
        <f t="shared" si="47"/>
        <v>28320</v>
      </c>
      <c r="M238" s="149">
        <v>28320</v>
      </c>
      <c r="N238" s="150">
        <v>0</v>
      </c>
      <c r="O238" s="151">
        <f t="shared" si="48"/>
        <v>6680</v>
      </c>
      <c r="P238" s="152">
        <f t="shared" si="34"/>
        <v>6680</v>
      </c>
      <c r="Q238" s="153">
        <f t="shared" si="35"/>
        <v>0</v>
      </c>
      <c r="R238" s="72">
        <v>85</v>
      </c>
      <c r="S238" s="1" t="s">
        <v>568</v>
      </c>
      <c r="T238" s="4" t="s">
        <v>458</v>
      </c>
      <c r="U238" s="32">
        <v>85</v>
      </c>
      <c r="V238" s="28" t="s">
        <v>517</v>
      </c>
      <c r="W238" s="28" t="s">
        <v>467</v>
      </c>
      <c r="X238" s="28"/>
      <c r="Y238" s="28"/>
      <c r="Z238" s="131"/>
      <c r="AA238" s="102" t="s">
        <v>433</v>
      </c>
      <c r="AB238" s="61"/>
      <c r="AC238" s="57"/>
    </row>
    <row r="239" spans="1:29" ht="36" customHeight="1" x14ac:dyDescent="0.3">
      <c r="A239" s="47" t="s">
        <v>1</v>
      </c>
      <c r="B239" s="65">
        <f t="shared" si="42"/>
        <v>234</v>
      </c>
      <c r="C239" s="76" t="s">
        <v>365</v>
      </c>
      <c r="D239" s="77" t="s">
        <v>396</v>
      </c>
      <c r="E239" s="77" t="s">
        <v>37</v>
      </c>
      <c r="F239" s="59" t="s">
        <v>398</v>
      </c>
      <c r="G239" s="114" t="s">
        <v>469</v>
      </c>
      <c r="H239" s="86" t="s">
        <v>646</v>
      </c>
      <c r="I239" s="123">
        <f t="shared" si="33"/>
        <v>2800</v>
      </c>
      <c r="J239" s="124">
        <v>2800</v>
      </c>
      <c r="K239" s="148">
        <v>0</v>
      </c>
      <c r="L239" s="149">
        <f t="shared" si="47"/>
        <v>1600</v>
      </c>
      <c r="M239" s="149">
        <v>1600</v>
      </c>
      <c r="N239" s="150">
        <v>0</v>
      </c>
      <c r="O239" s="151">
        <f t="shared" si="48"/>
        <v>1200</v>
      </c>
      <c r="P239" s="152">
        <f t="shared" si="34"/>
        <v>1200</v>
      </c>
      <c r="Q239" s="153">
        <f t="shared" si="34"/>
        <v>0</v>
      </c>
      <c r="R239" s="72">
        <v>84</v>
      </c>
      <c r="S239" s="1" t="s">
        <v>568</v>
      </c>
      <c r="T239" s="4" t="s">
        <v>458</v>
      </c>
      <c r="U239" s="32">
        <v>84</v>
      </c>
      <c r="V239" s="28" t="s">
        <v>517</v>
      </c>
      <c r="W239" s="28" t="s">
        <v>467</v>
      </c>
      <c r="X239" s="28"/>
      <c r="Y239" s="28"/>
      <c r="Z239" s="131"/>
      <c r="AA239" s="102" t="s">
        <v>433</v>
      </c>
      <c r="AB239" s="61"/>
      <c r="AC239" s="57"/>
    </row>
    <row r="240" spans="1:29" ht="36" customHeight="1" x14ac:dyDescent="0.3">
      <c r="A240" s="47" t="s">
        <v>1</v>
      </c>
      <c r="B240" s="65">
        <f t="shared" si="42"/>
        <v>235</v>
      </c>
      <c r="C240" s="76" t="s">
        <v>365</v>
      </c>
      <c r="D240" s="77" t="s">
        <v>396</v>
      </c>
      <c r="E240" s="77" t="s">
        <v>37</v>
      </c>
      <c r="F240" s="59" t="s">
        <v>399</v>
      </c>
      <c r="G240" s="114" t="s">
        <v>469</v>
      </c>
      <c r="H240" s="86" t="s">
        <v>646</v>
      </c>
      <c r="I240" s="123">
        <f t="shared" si="33"/>
        <v>5000</v>
      </c>
      <c r="J240" s="124">
        <v>5000</v>
      </c>
      <c r="K240" s="148">
        <v>0</v>
      </c>
      <c r="L240" s="149">
        <f t="shared" si="47"/>
        <v>3840</v>
      </c>
      <c r="M240" s="149">
        <v>3840</v>
      </c>
      <c r="N240" s="150">
        <v>0</v>
      </c>
      <c r="O240" s="151">
        <f t="shared" si="48"/>
        <v>1160</v>
      </c>
      <c r="P240" s="152">
        <f t="shared" si="34"/>
        <v>1160</v>
      </c>
      <c r="Q240" s="153">
        <f t="shared" si="34"/>
        <v>0</v>
      </c>
      <c r="R240" s="72">
        <v>84</v>
      </c>
      <c r="S240" s="1" t="s">
        <v>568</v>
      </c>
      <c r="T240" s="4" t="s">
        <v>458</v>
      </c>
      <c r="U240" s="32">
        <v>84</v>
      </c>
      <c r="V240" s="28" t="s">
        <v>517</v>
      </c>
      <c r="W240" s="28" t="s">
        <v>467</v>
      </c>
      <c r="X240" s="28"/>
      <c r="Y240" s="28"/>
      <c r="Z240" s="131"/>
      <c r="AA240" s="102" t="s">
        <v>433</v>
      </c>
      <c r="AB240" s="61"/>
      <c r="AC240" s="57"/>
    </row>
    <row r="241" spans="1:29" ht="36" customHeight="1" x14ac:dyDescent="0.3">
      <c r="A241" s="47" t="s">
        <v>1</v>
      </c>
      <c r="B241" s="65">
        <f t="shared" si="42"/>
        <v>236</v>
      </c>
      <c r="C241" s="76" t="s">
        <v>365</v>
      </c>
      <c r="D241" s="77" t="s">
        <v>396</v>
      </c>
      <c r="E241" s="77" t="s">
        <v>37</v>
      </c>
      <c r="F241" s="59" t="s">
        <v>400</v>
      </c>
      <c r="G241" s="114" t="s">
        <v>469</v>
      </c>
      <c r="H241" s="86" t="s">
        <v>646</v>
      </c>
      <c r="I241" s="123">
        <f t="shared" si="33"/>
        <v>12000</v>
      </c>
      <c r="J241" s="124">
        <v>6000</v>
      </c>
      <c r="K241" s="148">
        <v>6000</v>
      </c>
      <c r="L241" s="149">
        <f t="shared" si="47"/>
        <v>7360</v>
      </c>
      <c r="M241" s="149">
        <v>3680</v>
      </c>
      <c r="N241" s="150">
        <v>3680</v>
      </c>
      <c r="O241" s="151">
        <f t="shared" si="48"/>
        <v>4640</v>
      </c>
      <c r="P241" s="152">
        <f t="shared" si="34"/>
        <v>2320</v>
      </c>
      <c r="Q241" s="153">
        <f t="shared" si="34"/>
        <v>2320</v>
      </c>
      <c r="R241" s="72">
        <v>94</v>
      </c>
      <c r="S241" s="1" t="s">
        <v>568</v>
      </c>
      <c r="T241" s="4" t="s">
        <v>458</v>
      </c>
      <c r="U241" s="32">
        <v>94</v>
      </c>
      <c r="V241" s="28" t="s">
        <v>517</v>
      </c>
      <c r="W241" s="28" t="s">
        <v>467</v>
      </c>
      <c r="X241" s="28"/>
      <c r="Y241" s="28"/>
      <c r="Z241" s="131"/>
      <c r="AA241" s="102" t="s">
        <v>433</v>
      </c>
      <c r="AB241" s="61"/>
      <c r="AC241" s="57"/>
    </row>
    <row r="242" spans="1:29" ht="36" customHeight="1" thickBot="1" x14ac:dyDescent="0.35">
      <c r="A242" s="47" t="s">
        <v>1</v>
      </c>
      <c r="B242" s="109">
        <f t="shared" si="42"/>
        <v>237</v>
      </c>
      <c r="C242" s="110" t="s">
        <v>365</v>
      </c>
      <c r="D242" s="111" t="s">
        <v>401</v>
      </c>
      <c r="E242" s="111" t="s">
        <v>37</v>
      </c>
      <c r="F242" s="112" t="s">
        <v>402</v>
      </c>
      <c r="G242" s="117" t="s">
        <v>469</v>
      </c>
      <c r="H242" s="88" t="s">
        <v>651</v>
      </c>
      <c r="I242" s="142">
        <f t="shared" si="33"/>
        <v>12279</v>
      </c>
      <c r="J242" s="143">
        <v>12279</v>
      </c>
      <c r="K242" s="154">
        <v>0</v>
      </c>
      <c r="L242" s="155">
        <f t="shared" si="47"/>
        <v>12279</v>
      </c>
      <c r="M242" s="156">
        <v>12279</v>
      </c>
      <c r="N242" s="157">
        <v>0</v>
      </c>
      <c r="O242" s="158">
        <f t="shared" si="48"/>
        <v>0</v>
      </c>
      <c r="P242" s="159">
        <f t="shared" si="34"/>
        <v>0</v>
      </c>
      <c r="Q242" s="160">
        <f t="shared" si="34"/>
        <v>0</v>
      </c>
      <c r="R242" s="73">
        <v>84</v>
      </c>
      <c r="S242" s="74" t="s">
        <v>568</v>
      </c>
      <c r="T242" s="75" t="s">
        <v>567</v>
      </c>
      <c r="U242" s="52">
        <v>84</v>
      </c>
      <c r="V242" s="53" t="s">
        <v>517</v>
      </c>
      <c r="W242" s="53" t="s">
        <v>567</v>
      </c>
      <c r="X242" s="53"/>
      <c r="Y242" s="53"/>
      <c r="Z242" s="135"/>
      <c r="AA242" s="68" t="s">
        <v>448</v>
      </c>
      <c r="AB242" s="61">
        <v>83</v>
      </c>
      <c r="AC242" s="57">
        <v>70</v>
      </c>
    </row>
    <row r="243" spans="1:29" x14ac:dyDescent="0.3">
      <c r="H243" s="83"/>
      <c r="I243" s="144"/>
      <c r="K243" s="146"/>
      <c r="L243" s="146"/>
      <c r="M243" s="146"/>
      <c r="N243" s="146"/>
      <c r="Z243" s="132"/>
    </row>
  </sheetData>
  <autoFilter ref="A5:AA242"/>
  <mergeCells count="19">
    <mergeCell ref="B1:AA1"/>
    <mergeCell ref="AA3:AA4"/>
    <mergeCell ref="Z3:Z4"/>
    <mergeCell ref="I3:K3"/>
    <mergeCell ref="L3:N3"/>
    <mergeCell ref="O3:Q3"/>
    <mergeCell ref="AB3:AB4"/>
    <mergeCell ref="AC3:AC4"/>
    <mergeCell ref="A3:A4"/>
    <mergeCell ref="B3:B4"/>
    <mergeCell ref="G3:G4"/>
    <mergeCell ref="F3:F4"/>
    <mergeCell ref="C3:C4"/>
    <mergeCell ref="D3:D4"/>
    <mergeCell ref="E3:E4"/>
    <mergeCell ref="H3:H4"/>
    <mergeCell ref="R3:T3"/>
    <mergeCell ref="U3:W3"/>
    <mergeCell ref="X3:Y3"/>
  </mergeCells>
  <phoneticPr fontId="19" type="noConversion"/>
  <pageMargins left="0.15748031496062992" right="0.15748031496062992" top="0.39370078740157483" bottom="0.39370078740157483" header="0.51181102362204722" footer="0.51181102362204722"/>
  <pageSetup paperSize="9" scale="30" fitToHeight="0" orientation="portrait" r:id="rId1"/>
  <ignoredErrors>
    <ignoredError sqref="I60:I62 I137:I145 I242 I227:I230 I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10"/>
  <sheetViews>
    <sheetView view="pageBreakPreview" topLeftCell="B1" zoomScale="60" zoomScaleNormal="70" workbookViewId="0">
      <selection activeCell="D18" sqref="D18"/>
    </sheetView>
  </sheetViews>
  <sheetFormatPr defaultColWidth="9" defaultRowHeight="17.25" x14ac:dyDescent="0.3"/>
  <cols>
    <col min="1" max="1" width="7.25" style="7" hidden="1" customWidth="1"/>
    <col min="2" max="2" width="5.375" style="7" customWidth="1"/>
    <col min="3" max="3" width="18.25" style="8" bestFit="1" customWidth="1"/>
    <col min="4" max="4" width="37.625" style="7" bestFit="1" customWidth="1"/>
    <col min="5" max="5" width="33.25" style="7" bestFit="1" customWidth="1"/>
    <col min="6" max="6" width="70.875" style="6" customWidth="1"/>
    <col min="7" max="7" width="31.375" style="6" customWidth="1"/>
    <col min="8" max="8" width="20.875" style="7" customWidth="1"/>
    <col min="9" max="17" width="15.625" style="17" customWidth="1"/>
    <col min="18" max="19" width="7.75" style="7" customWidth="1"/>
    <col min="20" max="20" width="10.125" style="7" customWidth="1"/>
    <col min="21" max="21" width="8" style="7" customWidth="1"/>
    <col min="22" max="22" width="7.5" style="7" customWidth="1"/>
    <col min="23" max="23" width="10.125" style="7" customWidth="1"/>
    <col min="24" max="25" width="12.375" style="7" customWidth="1"/>
    <col min="26" max="26" width="16" style="15" customWidth="1"/>
    <col min="27" max="27" width="13.875" style="7" customWidth="1"/>
    <col min="28" max="28" width="9" style="6" hidden="1" customWidth="1"/>
    <col min="29" max="29" width="0" style="6" hidden="1" customWidth="1"/>
    <col min="30" max="16384" width="9" style="6"/>
  </cols>
  <sheetData>
    <row r="1" spans="1:29" ht="66" x14ac:dyDescent="0.3">
      <c r="A1" s="55" t="s">
        <v>19</v>
      </c>
      <c r="B1" s="177" t="s">
        <v>33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9" ht="36" customHeight="1" x14ac:dyDescent="0.3">
      <c r="A2" s="55"/>
      <c r="B2" s="80"/>
      <c r="C2" s="101" t="s">
        <v>431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</row>
    <row r="3" spans="1:29" ht="26.25" customHeight="1" thickBot="1" x14ac:dyDescent="0.35"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79" t="s">
        <v>404</v>
      </c>
    </row>
    <row r="4" spans="1:29" s="9" customFormat="1" ht="30.75" customHeight="1" x14ac:dyDescent="0.3">
      <c r="A4" s="168" t="s">
        <v>3</v>
      </c>
      <c r="B4" s="170" t="s">
        <v>14</v>
      </c>
      <c r="C4" s="172" t="s">
        <v>0</v>
      </c>
      <c r="D4" s="172" t="s">
        <v>21</v>
      </c>
      <c r="E4" s="172" t="s">
        <v>22</v>
      </c>
      <c r="F4" s="174" t="s">
        <v>18</v>
      </c>
      <c r="G4" s="172" t="s">
        <v>10</v>
      </c>
      <c r="H4" s="172" t="s">
        <v>4</v>
      </c>
      <c r="I4" s="182" t="s">
        <v>16</v>
      </c>
      <c r="J4" s="182"/>
      <c r="K4" s="182"/>
      <c r="L4" s="182" t="s">
        <v>11</v>
      </c>
      <c r="M4" s="182"/>
      <c r="N4" s="182"/>
      <c r="O4" s="182" t="s">
        <v>2</v>
      </c>
      <c r="P4" s="182"/>
      <c r="Q4" s="182"/>
      <c r="R4" s="172" t="s">
        <v>26</v>
      </c>
      <c r="S4" s="172"/>
      <c r="T4" s="172"/>
      <c r="U4" s="172" t="s">
        <v>27</v>
      </c>
      <c r="V4" s="172"/>
      <c r="W4" s="172"/>
      <c r="X4" s="174" t="s">
        <v>28</v>
      </c>
      <c r="Y4" s="176"/>
      <c r="Z4" s="180" t="s">
        <v>17</v>
      </c>
      <c r="AA4" s="178" t="s">
        <v>23</v>
      </c>
      <c r="AB4" s="166" t="s">
        <v>34</v>
      </c>
      <c r="AC4" s="167" t="s">
        <v>35</v>
      </c>
    </row>
    <row r="5" spans="1:29" s="9" customFormat="1" ht="30.75" customHeight="1" x14ac:dyDescent="0.3">
      <c r="A5" s="169"/>
      <c r="B5" s="171"/>
      <c r="C5" s="173"/>
      <c r="D5" s="173"/>
      <c r="E5" s="173"/>
      <c r="F5" s="175"/>
      <c r="G5" s="173"/>
      <c r="H5" s="173"/>
      <c r="I5" s="45" t="s">
        <v>5</v>
      </c>
      <c r="J5" s="45" t="s">
        <v>6</v>
      </c>
      <c r="K5" s="45" t="s">
        <v>7</v>
      </c>
      <c r="L5" s="45" t="s">
        <v>5</v>
      </c>
      <c r="M5" s="45" t="s">
        <v>6</v>
      </c>
      <c r="N5" s="45" t="s">
        <v>7</v>
      </c>
      <c r="O5" s="45" t="s">
        <v>5</v>
      </c>
      <c r="P5" s="45" t="s">
        <v>6</v>
      </c>
      <c r="Q5" s="45" t="s">
        <v>7</v>
      </c>
      <c r="R5" s="54" t="s">
        <v>12</v>
      </c>
      <c r="S5" s="54" t="s">
        <v>13</v>
      </c>
      <c r="T5" s="26" t="s">
        <v>31</v>
      </c>
      <c r="U5" s="54" t="s">
        <v>12</v>
      </c>
      <c r="V5" s="54" t="s">
        <v>13</v>
      </c>
      <c r="W5" s="26" t="s">
        <v>31</v>
      </c>
      <c r="X5" s="26" t="s">
        <v>29</v>
      </c>
      <c r="Y5" s="26" t="s">
        <v>30</v>
      </c>
      <c r="Z5" s="181"/>
      <c r="AA5" s="179"/>
      <c r="AB5" s="166"/>
      <c r="AC5" s="167"/>
    </row>
    <row r="6" spans="1:29" s="13" customFormat="1" ht="63" customHeight="1" thickBot="1" x14ac:dyDescent="0.35">
      <c r="A6" s="46"/>
      <c r="B6" s="63" t="s">
        <v>5</v>
      </c>
      <c r="C6" s="24"/>
      <c r="D6" s="24"/>
      <c r="E6" s="11"/>
      <c r="F6" s="12"/>
      <c r="G6" s="36" t="s">
        <v>20</v>
      </c>
      <c r="H6" s="5"/>
      <c r="I6" s="38">
        <f t="shared" ref="I6:Q6" si="0">SUBTOTAL(9,I7:I692)</f>
        <v>1101000</v>
      </c>
      <c r="J6" s="38">
        <f t="shared" si="0"/>
        <v>1101000</v>
      </c>
      <c r="K6" s="39">
        <f t="shared" si="0"/>
        <v>861000</v>
      </c>
      <c r="L6" s="39">
        <f t="shared" si="0"/>
        <v>1599600</v>
      </c>
      <c r="M6" s="39">
        <f t="shared" si="0"/>
        <v>799800</v>
      </c>
      <c r="N6" s="39">
        <f t="shared" si="0"/>
        <v>799800</v>
      </c>
      <c r="O6" s="39">
        <f t="shared" si="0"/>
        <v>362400</v>
      </c>
      <c r="P6" s="39">
        <f t="shared" si="0"/>
        <v>301200</v>
      </c>
      <c r="Q6" s="39">
        <f t="shared" si="0"/>
        <v>61200</v>
      </c>
      <c r="R6" s="37"/>
      <c r="S6" s="37"/>
      <c r="T6" s="37"/>
      <c r="U6" s="37"/>
      <c r="V6" s="37"/>
      <c r="W6" s="37"/>
      <c r="X6" s="37"/>
      <c r="Y6" s="37"/>
      <c r="Z6" s="14"/>
      <c r="AA6" s="64"/>
      <c r="AB6" s="60"/>
      <c r="AC6" s="56"/>
    </row>
    <row r="7" spans="1:29" ht="36" customHeight="1" x14ac:dyDescent="0.3">
      <c r="A7" s="47" t="s">
        <v>1</v>
      </c>
      <c r="B7" s="65">
        <f>ROW()-6</f>
        <v>1</v>
      </c>
      <c r="C7" s="95" t="s">
        <v>420</v>
      </c>
      <c r="D7" s="95" t="s">
        <v>421</v>
      </c>
      <c r="E7" s="95" t="s">
        <v>422</v>
      </c>
      <c r="F7" s="96" t="s">
        <v>423</v>
      </c>
      <c r="G7" s="98" t="s">
        <v>424</v>
      </c>
      <c r="H7" s="85" t="s">
        <v>425</v>
      </c>
      <c r="I7" s="16">
        <v>646000</v>
      </c>
      <c r="J7" s="97">
        <v>646000</v>
      </c>
      <c r="K7" s="18">
        <v>646000</v>
      </c>
      <c r="L7" s="19">
        <f>SUM(M7:N7)</f>
        <v>1212100</v>
      </c>
      <c r="M7" s="19">
        <v>606050</v>
      </c>
      <c r="N7" s="42">
        <v>606050</v>
      </c>
      <c r="O7" s="41">
        <f>SUM(P7:Q7)</f>
        <v>79900</v>
      </c>
      <c r="P7" s="40">
        <f>J7-M7</f>
        <v>39950</v>
      </c>
      <c r="Q7" s="69">
        <f>K7-N7</f>
        <v>39950</v>
      </c>
      <c r="R7" s="71">
        <v>100</v>
      </c>
      <c r="S7" s="2" t="s">
        <v>466</v>
      </c>
      <c r="T7" s="3" t="s">
        <v>468</v>
      </c>
      <c r="U7" s="30">
        <v>100</v>
      </c>
      <c r="V7" s="31" t="s">
        <v>465</v>
      </c>
      <c r="W7" s="31" t="s">
        <v>467</v>
      </c>
      <c r="X7" s="31"/>
      <c r="Y7" s="31"/>
      <c r="Z7" s="34"/>
      <c r="AA7" s="66" t="s">
        <v>450</v>
      </c>
      <c r="AB7" s="61"/>
      <c r="AC7" s="57"/>
    </row>
    <row r="8" spans="1:29" ht="36" customHeight="1" x14ac:dyDescent="0.3">
      <c r="A8" s="47" t="s">
        <v>1</v>
      </c>
      <c r="B8" s="65">
        <f>ROW()-6</f>
        <v>2</v>
      </c>
      <c r="C8" s="95" t="s">
        <v>420</v>
      </c>
      <c r="D8" s="95" t="s">
        <v>421</v>
      </c>
      <c r="E8" s="95" t="s">
        <v>422</v>
      </c>
      <c r="F8" s="96" t="s">
        <v>426</v>
      </c>
      <c r="G8" s="99" t="s">
        <v>424</v>
      </c>
      <c r="H8" s="86" t="s">
        <v>427</v>
      </c>
      <c r="I8" s="16">
        <v>215000</v>
      </c>
      <c r="J8" s="97">
        <v>215000</v>
      </c>
      <c r="K8" s="20">
        <v>215000</v>
      </c>
      <c r="L8" s="21">
        <f t="shared" ref="L8" si="1">SUM(M8:N8)</f>
        <v>387500</v>
      </c>
      <c r="M8" s="21">
        <v>193750</v>
      </c>
      <c r="N8" s="43">
        <v>193750</v>
      </c>
      <c r="O8" s="41">
        <f t="shared" ref="O8" si="2">SUM(P8:Q8)</f>
        <v>42500</v>
      </c>
      <c r="P8" s="40">
        <f t="shared" ref="P8:Q8" si="3">J8-M8</f>
        <v>21250</v>
      </c>
      <c r="Q8" s="69">
        <f t="shared" si="3"/>
        <v>21250</v>
      </c>
      <c r="R8" s="72">
        <v>100</v>
      </c>
      <c r="S8" s="1" t="s">
        <v>466</v>
      </c>
      <c r="T8" s="4" t="s">
        <v>468</v>
      </c>
      <c r="U8" s="32">
        <v>100</v>
      </c>
      <c r="V8" s="28" t="s">
        <v>465</v>
      </c>
      <c r="W8" s="28" t="s">
        <v>467</v>
      </c>
      <c r="X8" s="28"/>
      <c r="Y8" s="28"/>
      <c r="Z8" s="35"/>
      <c r="AA8" s="66" t="s">
        <v>450</v>
      </c>
      <c r="AB8" s="61"/>
      <c r="AC8" s="57"/>
    </row>
    <row r="9" spans="1:29" ht="36" customHeight="1" thickBot="1" x14ac:dyDescent="0.35">
      <c r="A9" s="47" t="s">
        <v>1</v>
      </c>
      <c r="B9" s="67">
        <f>ROW()-6</f>
        <v>3</v>
      </c>
      <c r="C9" s="81" t="s">
        <v>365</v>
      </c>
      <c r="D9" s="78" t="s">
        <v>428</v>
      </c>
      <c r="E9" s="78" t="s">
        <v>422</v>
      </c>
      <c r="F9" s="100" t="s">
        <v>429</v>
      </c>
      <c r="G9" s="84" t="s">
        <v>430</v>
      </c>
      <c r="H9" s="88"/>
      <c r="I9" s="49">
        <f t="shared" ref="I9" si="4">SUM(J9:K9)</f>
        <v>240000</v>
      </c>
      <c r="J9" s="82">
        <v>240000</v>
      </c>
      <c r="K9" s="89">
        <v>0</v>
      </c>
      <c r="L9" s="91">
        <f t="shared" ref="L9" si="5">SUM(M9:N9)</f>
        <v>0</v>
      </c>
      <c r="M9" s="92">
        <v>0</v>
      </c>
      <c r="N9" s="93">
        <v>0</v>
      </c>
      <c r="O9" s="50">
        <f t="shared" ref="O9" si="6">SUM(P9:Q9)</f>
        <v>240000</v>
      </c>
      <c r="P9" s="51">
        <f t="shared" ref="P9:Q9" si="7">J9-M9</f>
        <v>240000</v>
      </c>
      <c r="Q9" s="70">
        <f t="shared" si="7"/>
        <v>0</v>
      </c>
      <c r="R9" s="73" t="s">
        <v>672</v>
      </c>
      <c r="S9" s="74" t="s">
        <v>672</v>
      </c>
      <c r="T9" s="75" t="s">
        <v>672</v>
      </c>
      <c r="U9" s="52" t="s">
        <v>672</v>
      </c>
      <c r="V9" s="53" t="s">
        <v>672</v>
      </c>
      <c r="W9" s="53" t="s">
        <v>672</v>
      </c>
      <c r="X9" s="53"/>
      <c r="Y9" s="53"/>
      <c r="Z9" s="165" t="s">
        <v>671</v>
      </c>
      <c r="AA9" s="68" t="s">
        <v>450</v>
      </c>
      <c r="AB9" s="61"/>
      <c r="AC9" s="57"/>
    </row>
    <row r="10" spans="1:29" x14ac:dyDescent="0.3">
      <c r="H10" s="83"/>
      <c r="K10" s="90"/>
      <c r="L10" s="90"/>
      <c r="Z10" s="94"/>
    </row>
  </sheetData>
  <autoFilter ref="A6:AA9"/>
  <mergeCells count="19">
    <mergeCell ref="AB4:AB5"/>
    <mergeCell ref="AC4:AC5"/>
    <mergeCell ref="L4:N4"/>
    <mergeCell ref="O4:Q4"/>
    <mergeCell ref="R4:T4"/>
    <mergeCell ref="U4:W4"/>
    <mergeCell ref="X4:Y4"/>
    <mergeCell ref="Z4:Z5"/>
    <mergeCell ref="B1:AA1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AA4:AA5"/>
  </mergeCells>
  <phoneticPr fontId="19" type="noConversion"/>
  <pageMargins left="0.15748031496062992" right="0.15748031496062992" top="0.39370078740157483" bottom="0.39370078740157483" header="0.51181102362204722" footer="0.51181102362204722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2021</vt:lpstr>
      <vt:lpstr>2020(이월사업)</vt:lpstr>
      <vt:lpstr>'2020(이월사업)'!Print_Area</vt:lpstr>
      <vt:lpstr>'2021'!Print_Area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user</cp:lastModifiedBy>
  <cp:lastPrinted>2021-07-19T01:39:00Z</cp:lastPrinted>
  <dcterms:created xsi:type="dcterms:W3CDTF">2008-01-01T23:04:04Z</dcterms:created>
  <dcterms:modified xsi:type="dcterms:W3CDTF">2023-03-17T01:02:59Z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Dreamsecurity_MagicOfficeAddIn_TST_Value_010634030820c5e06092a864886f70d010702a0820c4f30820c4b020103310f300d0609608648016503040203050030820141060b2a864886f70d0109100104a08201300482012c30820128020101060a2a831a868d21020107023051300d0609608648016</vt:lpwstr>
  </property>
  <property fmtid="{D5CDD505-2E9C-101B-9397-08002B2CF9AE}" pid="4" name="Dream_Timestamp_02">
    <vt:lpwstr>Dreamsecurity_MagicOfficeAddIn_TST_Value_0250304020305000440e75092f9eec1c4504093b0f1d57881fb65d06a0a2fa3eeaf35525667fe7c38994be732e4b2cee75dac039a01623b84febd8675c53b4302fa8806fc1ff884c53f02065e16ff8faf32181332303230303530333134313830342e36333</vt:lpwstr>
  </property>
  <property fmtid="{D5CDD505-2E9C-101B-9397-08002B2CF9AE}" pid="5" name="Dream_Timestamp_03">
    <vt:lpwstr>Dreamsecurity_MagicOfficeAddIn_TST_Value_0335a3004800201f4021100c3d02cd3f8a3dfadff849851e6fb6ffaa0818da4818a308187310b3009060355040613024b52311c301a060355040a0c13476f7665726e6d656e74206f66204b6f72656131183016060355040b0c0f47726f7570206f6620536</vt:lpwstr>
  </property>
  <property fmtid="{D5CDD505-2E9C-101B-9397-08002B2CF9AE}" pid="6" name="Dream_Timestamp_04">
    <vt:lpwstr>Dreamsecurity_MagicOfficeAddIn_TST_Value_0457276657231273025060355040b0c1e6e436970686572204453452045534e3a414644322d324437322d463242313117301506035504030c0e4754534131333131303030303032a082082e3082050c308203f4a0030201020214038c5e5dd3d3db8d8ca70</vt:lpwstr>
  </property>
  <property fmtid="{D5CDD505-2E9C-101B-9397-08002B2CF9AE}" pid="7" name="Dream_Timestamp_05">
    <vt:lpwstr>Dreamsecurity_MagicOfficeAddIn_TST_Value_0581b6cfb2fdc74ed646c300d06092a864886f70d01010b05003050310b3009060355040613024b52311c301a060355040a0c13476f7665726e6d656e74206f66204b6f726561310d300b060355040b0c0447504b493114301206035504030c0b434131333</vt:lpwstr>
  </property>
  <property fmtid="{D5CDD505-2E9C-101B-9397-08002B2CF9AE}" pid="8" name="Dream_Timestamp_06">
    <vt:lpwstr>Dreamsecurity_MagicOfficeAddIn_TST_Value_061313030303031301e170d3132303632363131313931325a170d3231303932323036313232335a308187310b3009060355040613024b52311c301a060355040a0c13476f7665726e6d656e74206f66204b6f72656131183016060355040b0c0f47726f757</vt:lpwstr>
  </property>
  <property fmtid="{D5CDD505-2E9C-101B-9397-08002B2CF9AE}" pid="9" name="Dream_Timestamp_07">
    <vt:lpwstr>Dreamsecurity_MagicOfficeAddIn_TST_Value_070206f662053657276657231273025060355040b0c1e6e436970686572204453452045534e3a414644322d324437322d463242313117301506035504030c0e475453413133313130303030303230820122300d06092a864886f70d01010105000382010f0</vt:lpwstr>
  </property>
  <property fmtid="{D5CDD505-2E9C-101B-9397-08002B2CF9AE}" pid="10" name="Dream_Timestamp_08">
    <vt:lpwstr>Dreamsecurity_MagicOfficeAddIn_TST_Value_0803082010a0282010100ad98b3699debcac0c528e92a7ef34a2a7809f693d183557a141c6068793c42a79450ffcd40172e04a12795480b71964b09564349d8516309ed6d2f64a81902d0dacc8874f1b8299a1e7eecec0d0f6ed30c501d01d5f7353441bef</vt:lpwstr>
  </property>
  <property fmtid="{D5CDD505-2E9C-101B-9397-08002B2CF9AE}" pid="11" name="Dream_Timestamp_09">
    <vt:lpwstr>Dreamsecurity_MagicOfficeAddIn_TST_Value_09759d463f7c4bb9922c9ca92ac3b073cf69c4cc1253036329d5e8847f3bfe964f6a3e775fed78b196f4fd84330d33b14d9941cd2f78dfadb26bc707c7fcecac7c2697948e7bfff325b6dca5155becbeb3bc1f2fc051dd2c739db62231d7709a65cf9172f7</vt:lpwstr>
  </property>
  <property fmtid="{D5CDD505-2E9C-101B-9397-08002B2CF9AE}" pid="12" name="Dream_Timestamp_10">
    <vt:lpwstr>Dreamsecurity_MagicOfficeAddIn_TST_Value_1000aa111d94cef1634bfdbcb31107aba49a8086f7ca4727f37b3eb3f3078e103b9d43e39c0960f1ba95ac6d65ea5e2121bb3dd1431d661ba68eeec76657ca178ceb10203010001a38201a4308201a030790603551d2304723070801492a47817b1aa2f19d</vt:lpwstr>
  </property>
  <property fmtid="{D5CDD505-2E9C-101B-9397-08002B2CF9AE}" pid="13" name="Dream_Timestamp_11">
    <vt:lpwstr>Dreamsecurity_MagicOfficeAddIn_TST_Value_1182b3fb9b32b231583d59735a154a4523050310b3009060355040613024b52311c301a060355040a0c13476f7665726e6d656e74206f66204b6f726561310d300b060355040b0c0447504b493114301206035504030c0b47504b49526f6f7443413182022</vt:lpwstr>
  </property>
  <property fmtid="{D5CDD505-2E9C-101B-9397-08002B2CF9AE}" pid="14" name="Dream_Timestamp_12">
    <vt:lpwstr>Dreamsecurity_MagicOfficeAddIn_TST_Value_12712301d0603551d0e04160414cce106d50c4bbbac18fd7d34d5ab5a9a42dfbb80300b0603551d0f0404030206c030160603551d20040f300d300b06092a831a868d2102010230160603551d250101ff040c300a06082b0601050507030830818e0603551</vt:lpwstr>
  </property>
  <property fmtid="{D5CDD505-2E9C-101B-9397-08002B2CF9AE}" pid="15" name="Dream_Timestamp_13">
    <vt:lpwstr>Dreamsecurity_MagicOfficeAddIn_TST_Value_13d1f048186308183308180a07ea07c867a6c6461703a2f2f63656e2e6469722e676f2e6b723a3338392f636e3d63726c31703164703233332c636e3d43413133313130303030312c6f753d47504b492c6f3d476f7665726e6d656e74206f66204b6f72656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Dreamsecurity_MagicOfficeAddIn_TST_Value_1564886f70d01010b0500038201010005f2f7cefdb3ebbfea3892832faa097e6d877a3d5d5920761ec2b6fbd62dcef7d9a6f80d432f710b7a08508730c8472ab96cda65574ebb6ee24a293e54d3d02610a4d787fa784fb893323b67bc939216faac81e9438</vt:lpwstr>
  </property>
  <property fmtid="{D5CDD505-2E9C-101B-9397-08002B2CF9AE}" pid="18" name="Dream_Timestamp_16">
    <vt:lpwstr>Dreamsecurity_MagicOfficeAddIn_TST_Value_16b89bef5715783085ba84675b853b591358dade9cae03f69bf895aa9344c52d6c7704da966aadbbbb7d3b97f2f6a4a67d46af77c418f4ce0aeac158ee338f7d856b90864b5285e044f13d434d9f58a2110d57fa8c2e15f6974f58d0cafa2e506cca2c5415</vt:lpwstr>
  </property>
  <property fmtid="{D5CDD505-2E9C-101B-9397-08002B2CF9AE}" pid="19" name="Dream_Timestamp_17">
    <vt:lpwstr>Dreamsecurity_MagicOfficeAddIn_TST_Value_17be0817c9988bfb7234712b0f13990e1720e74ebbbddf146cef29a6a1afcb3f44f1105bfd0a0c50420536477d47db35b208485759bbb711bd71c357a290d6dedd49dd6254bf9e0a182031a308202020201013081b7a1818da4818a308187310b300906035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Dreamsecurity_MagicOfficeAddIn_TST_Value_185040613024b52311c301a060355040a0c13476f7665726e6d656e74206f66204b6f72656131183016060355040b0c0f47726f7570206f662053657276657231273025060355040b0c1e6e436970686572204453452045534e3a414644322d324437322d4</vt:lpwstr>
  </property>
  <property fmtid="{D5CDD505-2E9C-101B-9397-08002B2CF9AE}" pid="21" name="Dream_Timestamp_19">
    <vt:lpwstr>Dreamsecurity_MagicOfficeAddIn_TST_Value_1963242313117301506035504030c0e4754534131333131303030303032a2250a0101300906052b0e03021a050003150035afa3122e350c32394f48f2ed69813a70d3fad0a0818f30818ca48189308186310b3009060355040613024b52311c301a0603550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Dreamsecurity_MagicOfficeAddIn_TST_Value_2040a0c13476f7665726e6d656e74206f66204b6f72656131183016060355040b0c0f47726f7570206f662053657276657231273025060355040b0c1e6e436970686572204e54532045534e3a453741302d363738322d453246443116301406035504030c0</vt:lpwstr>
  </property>
  <property fmtid="{D5CDD505-2E9C-101B-9397-08002B2CF9AE}" pid="23" name="Dream_Timestamp_21">
    <vt:lpwstr>Dreamsecurity_MagicOfficeAddIn_TST_Value_21d47544131333131303030303033300d06092a864886f70d01010b0500020500e25945df3022180f32303230303530333133333030375a180f32303230303530343134333030375a3077303d060a2b0601040184590a0401312f302d300a020500e25945d</vt:lpwstr>
  </property>
  <property fmtid="{D5CDD505-2E9C-101B-9397-08002B2CF9AE}" pid="24" name="Dream_Timestamp_22">
    <vt:lpwstr>Dreamsecurity_MagicOfficeAddIn_TST_Value_22f020100300a0201000202115b0201ff30070201000202130f300a020500e25aa56f0201003036060a2b0601040184590a040231283026300c060a2a831a868d2102010701a00a3008020100020307a120a10a300802010002030186a0300d06092a86488</vt:lpwstr>
  </property>
  <property fmtid="{D5CDD505-2E9C-101B-9397-08002B2CF9AE}" pid="25" name="Dream_Timestamp_23">
    <vt:lpwstr>Dreamsecurity_MagicOfficeAddIn_TST_Value_236f70d01010b05000382010100332129485055c6eb67c76eb835711ed41bf9c9076f519001744b621f6b90005f083b30ba99c5def6a15aa5f88e83c6a773f80cea633b8b838b4ed9c79eb48cd2b39278705fa9d5d237798a67bfb9b0e33e99df895852c69</vt:lpwstr>
  </property>
  <property fmtid="{D5CDD505-2E9C-101B-9397-08002B2CF9AE}" pid="26" name="Dream_Timestamp_24">
    <vt:lpwstr>Dreamsecurity_MagicOfficeAddIn_TST_Value_249296d08badb4db50fda61f6ed5bf03b01e0788b93c6f8f9270dc465542ea12e28b893c2ba7ed106a7a0cb3d865f2f261cb41b126cea1cdbd608774493a419dbbc975afe386923677fdb8559c116d8213c456d70a6600b724a0cc72c8e15195c4f4b03c7c</vt:lpwstr>
  </property>
  <property fmtid="{D5CDD505-2E9C-101B-9397-08002B2CF9AE}" pid="27" name="Dream_Timestamp_25">
    <vt:lpwstr>Dreamsecurity_MagicOfficeAddIn_TST_Value_253cafe26eb7c3e10e5a25b9ec56855d9103715b26dc989c2e5717114afff52c7a7e7bcd33dcb68178b3700659c6db76a25e513c8552584b171acc14ac4ad9c0de7c439c38d318202bc308202b802010130683050310b3009060355040613024b52311c301</vt:lpwstr>
  </property>
  <property fmtid="{D5CDD505-2E9C-101B-9397-08002B2CF9AE}" pid="28" name="Dream_Timestamp_26">
    <vt:lpwstr>Dreamsecurity_MagicOfficeAddIn_TST_Value_26a060355040a0c13476f7665726e6d656e74206f66204b6f726561310d300b060355040b0c0447504b493114301206035504030c0b43413133313130303030310214038c5e5dd3d3db8d8ca7081b6cfb2fdc74ed646c300d0609608648016503040203050</vt:lpwstr>
  </property>
  <property fmtid="{D5CDD505-2E9C-101B-9397-08002B2CF9AE}" pid="29" name="Dream_Timestamp_27">
    <vt:lpwstr>Dreamsecurity_MagicOfficeAddIn_TST_Value_270a0820125301a06092a864886f70d010903310d060b2a864886f70d0109100104304f06092a864886f70d01090431420440335039d8303e139a7a3e8487cea20a0aa5f4b0752a3f5a6cf9faa4a5a4c16cd7af73ec32910f64688ca8c03198fde1f98ffdf</vt:lpwstr>
  </property>
  <property fmtid="{D5CDD505-2E9C-101B-9397-08002B2CF9AE}" pid="30" name="Dream_Timestamp_28">
    <vt:lpwstr>Dreamsecurity_MagicOfficeAddIn_TST_Value_28ce93079c4c20b526b114ddcf1453081b5060b2a864886f70d010910020c3181a53081a230819f308184041435afa3122e350c32394f48f2ed69813a70d3fad0306c3054a4523050310b3009060355040613024b52311c301a060355040a0c13476f76657</vt:lpwstr>
  </property>
  <property fmtid="{D5CDD505-2E9C-101B-9397-08002B2CF9AE}" pid="31" name="Dream_Timestamp_29">
    <vt:lpwstr>Dreamsecurity_MagicOfficeAddIn_TST_Value_2926e6d656e74206f66204b6f726561310d300b060355040b0c0447504b493114301206035504030c0b43413133313130303030310214038c5e5dd3d3db8d8ca7081b6cfb2fdc74ed646c3016041478b1c0e383c87de47424c9c49c83f230997c9088300d0</vt:lpwstr>
  </property>
  <property fmtid="{D5CDD505-2E9C-101B-9397-08002B2CF9AE}" pid="32" name="Dream_Timestamp_30">
    <vt:lpwstr>Dreamsecurity_MagicOfficeAddIn_TST_Value_306092a864886f70d01010d0500048201002f52491cb9b5913b7f71d4c2afc50a3caa7d7a5a8081bd381c04c1ad66f80e50a31748002d59e5ff60b99843b8cd7f6e5649f2ec293c857d803dd221ae398c9349e2c0eb8bdaab270fa635fc06855cc876a00d0</vt:lpwstr>
  </property>
  <property fmtid="{D5CDD505-2E9C-101B-9397-08002B2CF9AE}" pid="33" name="Dream_Timestamp_31">
    <vt:lpwstr>Dreamsecurity_MagicOfficeAddIn_TST_Value_3149b422860b4e8df7225be5f5c929bd9d50aa0b81cb53d751c4e27166c5b1ce2c1b09a3dbec113ffa5ffa8605cde784a2253ea37f15772fa331bf952ffd80c1b8bb03be1f9779e3da982ac546d2b7fb99c86f23abd65b410feb65bf65ae636b96fcfe5e96</vt:lpwstr>
  </property>
  <property fmtid="{D5CDD505-2E9C-101B-9397-08002B2CF9AE}" pid="34" name="Dream_Timestamp_32">
    <vt:lpwstr>Dreamsecurity_MagicOfficeAddIn_TST_Value_324c81a73390aae6898cb3a09a25027679e235975bc928498c72a5b2fa7d89c63db716ac794bd723a8d3ba1142b3aaed489646c2935c1330832083a039a6ff51c032c04d0c6eedd42710000000000000000000000000000000000000000000000000000000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